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heckCompatibility="1" defaultThemeVersion="124226"/>
  <mc:AlternateContent xmlns:mc="http://schemas.openxmlformats.org/markup-compatibility/2006">
    <mc:Choice Requires="x15">
      <x15ac:absPath xmlns:x15ac="http://schemas.microsoft.com/office/spreadsheetml/2010/11/ac" url="D:\LAN ANH\1.HO SO THANG 5 2021\2.CHEDOCHINHSACH_15102021\2.DANHSACH_CDCS_HKCUOI2021_15102021_RA QUYET DINH CHINH THUC\DS CHUYEN KHOAN CHO SV\"/>
    </mc:Choice>
  </mc:AlternateContent>
  <xr:revisionPtr revIDLastSave="0" documentId="13_ncr:1_{D811E5D2-BB63-40BB-8B43-2770C7CF9ADC}" xr6:coauthVersionLast="47" xr6:coauthVersionMax="47" xr10:uidLastSave="{00000000-0000-0000-0000-000000000000}"/>
  <bookViews>
    <workbookView xWindow="-120" yWindow="-120" windowWidth="20730" windowHeight="11160" xr2:uid="{00000000-000D-0000-FFFF-FFFF00000000}"/>
  </bookViews>
  <sheets>
    <sheet name="HKCUOI2021" sheetId="68" r:id="rId1"/>
  </sheets>
  <externalReferences>
    <externalReference r:id="rId2"/>
  </externalReferences>
  <definedNames>
    <definedName name="_xlnm._FilterDatabase" localSheetId="0" hidden="1">HKCUOI2021!$A$7:$L$479</definedName>
    <definedName name="_xlnm.Print_Titles" localSheetId="0">HKCUOI2021!$7:$7</definedName>
    <definedName name="_xlnm.Print_Area" localSheetId="0">HKCUOI2021!$A$1:$L$488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9" i="68" l="1"/>
  <c r="D477" i="68" l="1"/>
  <c r="I65" i="68"/>
  <c r="I337" i="68"/>
  <c r="I179" i="68"/>
  <c r="I178" i="68"/>
  <c r="I282" i="68"/>
  <c r="I359" i="68"/>
  <c r="I114" i="68"/>
  <c r="I107" i="68"/>
  <c r="I116" i="68"/>
  <c r="I117" i="68"/>
  <c r="I111" i="68"/>
  <c r="I110" i="68"/>
  <c r="I109" i="68"/>
  <c r="I108" i="68"/>
  <c r="I33" i="68"/>
  <c r="I26" i="68"/>
  <c r="I37" i="68"/>
  <c r="I36" i="68"/>
  <c r="I32" i="68"/>
  <c r="I27" i="68"/>
  <c r="I31" i="68"/>
  <c r="I30" i="68"/>
  <c r="I25" i="68"/>
  <c r="I35" i="68"/>
  <c r="I34" i="68"/>
  <c r="I29" i="68"/>
  <c r="I147" i="68"/>
  <c r="I151" i="68"/>
  <c r="I145" i="68"/>
  <c r="I356" i="68"/>
  <c r="I357" i="68"/>
  <c r="I358" i="68"/>
  <c r="I350" i="68"/>
  <c r="I417" i="68"/>
  <c r="I353" i="68"/>
  <c r="I414" i="68"/>
  <c r="I352" i="68"/>
  <c r="I473" i="68"/>
  <c r="I472" i="68"/>
  <c r="I471" i="68"/>
  <c r="I467" i="68"/>
  <c r="I465" i="68"/>
  <c r="I466" i="68"/>
  <c r="I464" i="68"/>
  <c r="I398" i="68"/>
  <c r="I396" i="68"/>
  <c r="I395" i="68"/>
  <c r="I397" i="68"/>
  <c r="I220" i="68"/>
  <c r="I217" i="68"/>
  <c r="I219" i="68"/>
  <c r="I218" i="68"/>
  <c r="I209" i="68"/>
  <c r="I310" i="68"/>
  <c r="I318" i="68"/>
  <c r="I256" i="68"/>
  <c r="I255" i="68"/>
  <c r="I254" i="68"/>
  <c r="I251" i="68"/>
  <c r="I253" i="68"/>
  <c r="I103" i="68"/>
  <c r="I207" i="68"/>
  <c r="I324" i="68"/>
  <c r="I316" i="68"/>
  <c r="I215" i="68"/>
  <c r="I323" i="68"/>
  <c r="I112" i="68"/>
  <c r="I106" i="68"/>
  <c r="I104" i="68"/>
  <c r="I105" i="68"/>
  <c r="I115" i="68"/>
  <c r="I149" i="68"/>
  <c r="I150" i="68"/>
  <c r="I148" i="68"/>
  <c r="I146" i="68"/>
  <c r="I144" i="68"/>
  <c r="I415" i="68"/>
  <c r="I355" i="68"/>
  <c r="I399" i="68"/>
  <c r="I354" i="68"/>
  <c r="I351" i="68"/>
  <c r="I416" i="68"/>
  <c r="I413" i="68"/>
  <c r="I468" i="68"/>
  <c r="I394" i="68"/>
  <c r="I208" i="68"/>
  <c r="I206" i="68"/>
  <c r="I470" i="68"/>
  <c r="I321" i="68"/>
  <c r="I313" i="68"/>
  <c r="I320" i="68"/>
  <c r="I309" i="68"/>
  <c r="I312" i="68"/>
  <c r="I311" i="68"/>
  <c r="I317" i="68"/>
  <c r="I319" i="68"/>
  <c r="I314" i="68"/>
  <c r="I159" i="68"/>
  <c r="I158" i="68"/>
  <c r="I252" i="68"/>
  <c r="I214" i="68"/>
  <c r="I211" i="68"/>
  <c r="I216" i="68"/>
  <c r="I210" i="68"/>
  <c r="I213" i="68"/>
  <c r="I476" i="68"/>
  <c r="I477" i="68" s="1"/>
  <c r="I113" i="68"/>
  <c r="I28" i="68"/>
  <c r="I143" i="68"/>
  <c r="I161" i="68"/>
  <c r="I160" i="68"/>
  <c r="I315" i="68"/>
  <c r="I249" i="68"/>
  <c r="I469" i="68"/>
  <c r="I212" i="68"/>
  <c r="I322" i="68"/>
  <c r="I92" i="68"/>
  <c r="I90" i="68"/>
  <c r="I89" i="68"/>
  <c r="I88" i="68"/>
  <c r="I87" i="68"/>
  <c r="I86" i="68"/>
  <c r="I91" i="68"/>
  <c r="I78" i="68"/>
  <c r="I77" i="68"/>
  <c r="I76" i="68"/>
  <c r="I73" i="68"/>
  <c r="I75" i="68"/>
  <c r="I71" i="68"/>
  <c r="I70" i="68"/>
  <c r="I74" i="68"/>
  <c r="I102" i="68"/>
  <c r="I101" i="68"/>
  <c r="I99" i="68"/>
  <c r="I100" i="68"/>
  <c r="I98" i="68"/>
  <c r="I97" i="68"/>
  <c r="I96" i="68"/>
  <c r="I83" i="68"/>
  <c r="I79" i="68"/>
  <c r="I157" i="68"/>
  <c r="I95" i="68"/>
  <c r="I94" i="68"/>
  <c r="I81" i="68"/>
  <c r="I93" i="68"/>
  <c r="I80" i="68"/>
  <c r="I18" i="68"/>
  <c r="I17" i="68"/>
  <c r="I23" i="68"/>
  <c r="I14" i="68"/>
  <c r="I16" i="68"/>
  <c r="I13" i="68"/>
  <c r="I12" i="68"/>
  <c r="I22" i="68"/>
  <c r="I15" i="68"/>
  <c r="I21" i="68"/>
  <c r="I20" i="68"/>
  <c r="I19" i="68"/>
  <c r="I24" i="68"/>
  <c r="I349" i="68"/>
  <c r="I462" i="68"/>
  <c r="I461" i="68"/>
  <c r="I460" i="68"/>
  <c r="I459" i="68"/>
  <c r="I458" i="68"/>
  <c r="I457" i="68"/>
  <c r="I451" i="68"/>
  <c r="I456" i="68"/>
  <c r="I455" i="68"/>
  <c r="I450" i="68"/>
  <c r="I454" i="68"/>
  <c r="I453" i="68"/>
  <c r="I452" i="68"/>
  <c r="I449" i="68"/>
  <c r="I204" i="68"/>
  <c r="I195" i="68"/>
  <c r="I203" i="68"/>
  <c r="I202" i="68"/>
  <c r="I201" i="68"/>
  <c r="I200" i="68"/>
  <c r="I199" i="68"/>
  <c r="I198" i="68"/>
  <c r="I197" i="68"/>
  <c r="I196" i="68"/>
  <c r="I194" i="68"/>
  <c r="I205" i="68"/>
  <c r="I193" i="68"/>
  <c r="I305" i="68"/>
  <c r="I306" i="68"/>
  <c r="I141" i="68"/>
  <c r="I140" i="68"/>
  <c r="I139" i="68"/>
  <c r="I135" i="68"/>
  <c r="I134" i="68"/>
  <c r="I138" i="68"/>
  <c r="I133" i="68"/>
  <c r="I137" i="68"/>
  <c r="I132" i="68"/>
  <c r="I142" i="68"/>
  <c r="I412" i="68"/>
  <c r="I344" i="68"/>
  <c r="I345" i="68"/>
  <c r="I348" i="68"/>
  <c r="I343" i="68"/>
  <c r="I338" i="68"/>
  <c r="I342" i="68"/>
  <c r="I340" i="68"/>
  <c r="I347" i="68"/>
  <c r="I411" i="68"/>
  <c r="I156" i="68"/>
  <c r="I341" i="68"/>
  <c r="I346" i="68"/>
  <c r="I410" i="68"/>
  <c r="I433" i="68"/>
  <c r="I444" i="68"/>
  <c r="I435" i="68"/>
  <c r="I443" i="68"/>
  <c r="I383" i="68"/>
  <c r="I393" i="68"/>
  <c r="I392" i="68"/>
  <c r="I463" i="68"/>
  <c r="I382" i="68"/>
  <c r="I381" i="68"/>
  <c r="I378" i="68"/>
  <c r="I391" i="68"/>
  <c r="I386" i="68"/>
  <c r="I377" i="68"/>
  <c r="I390" i="68"/>
  <c r="I385" i="68"/>
  <c r="I389" i="68"/>
  <c r="I380" i="68"/>
  <c r="I388" i="68"/>
  <c r="I379" i="68"/>
  <c r="I384" i="68"/>
  <c r="I387" i="68"/>
  <c r="I289" i="68"/>
  <c r="I288" i="68"/>
  <c r="I287" i="68"/>
  <c r="I293" i="68"/>
  <c r="I308" i="68"/>
  <c r="I285" i="68"/>
  <c r="I286" i="68"/>
  <c r="I292" i="68"/>
  <c r="I294" i="68"/>
  <c r="I291" i="68"/>
  <c r="I284" i="68"/>
  <c r="I296" i="68"/>
  <c r="I299" i="68"/>
  <c r="I298" i="68"/>
  <c r="I307" i="68"/>
  <c r="I295" i="68"/>
  <c r="I283" i="68"/>
  <c r="I301" i="68"/>
  <c r="I248" i="68"/>
  <c r="I247" i="68"/>
  <c r="I239" i="68"/>
  <c r="I244" i="68"/>
  <c r="I246" i="68"/>
  <c r="I243" i="68"/>
  <c r="I242" i="68"/>
  <c r="I245" i="68"/>
  <c r="I241" i="68"/>
  <c r="I232" i="68"/>
  <c r="I230" i="68"/>
  <c r="I84" i="68"/>
  <c r="I85" i="68"/>
  <c r="I72" i="68"/>
  <c r="I66" i="68"/>
  <c r="I67" i="68"/>
  <c r="I68" i="68"/>
  <c r="I69" i="68"/>
  <c r="I82" i="68"/>
  <c r="I136" i="68"/>
  <c r="I407" i="68"/>
  <c r="I406" i="68"/>
  <c r="I339" i="68"/>
  <c r="I408" i="68"/>
  <c r="I409" i="68"/>
  <c r="I448" i="68"/>
  <c r="I439" i="68"/>
  <c r="I430" i="68"/>
  <c r="I431" i="68"/>
  <c r="I440" i="68"/>
  <c r="I437" i="68"/>
  <c r="I441" i="68"/>
  <c r="I447" i="68"/>
  <c r="I445" i="68"/>
  <c r="I436" i="68"/>
  <c r="I434" i="68"/>
  <c r="I438" i="68"/>
  <c r="I432" i="68"/>
  <c r="I442" i="68"/>
  <c r="I446" i="68"/>
  <c r="I192" i="68"/>
  <c r="I185" i="68"/>
  <c r="I184" i="68"/>
  <c r="I182" i="68"/>
  <c r="I189" i="68"/>
  <c r="I186" i="68"/>
  <c r="I183" i="68"/>
  <c r="I181" i="68"/>
  <c r="I191" i="68"/>
  <c r="I180" i="68"/>
  <c r="I187" i="68"/>
  <c r="I188" i="68"/>
  <c r="I190" i="68"/>
  <c r="I304" i="68"/>
  <c r="I290" i="68"/>
  <c r="I300" i="68"/>
  <c r="I302" i="68"/>
  <c r="I297" i="68"/>
  <c r="I303" i="68"/>
  <c r="I235" i="68"/>
  <c r="I237" i="68"/>
  <c r="I236" i="68"/>
  <c r="I234" i="68"/>
  <c r="I238" i="68"/>
  <c r="I231" i="68"/>
  <c r="I233" i="68"/>
  <c r="I240" i="68"/>
  <c r="I332" i="68"/>
  <c r="I376" i="68"/>
  <c r="I375" i="68"/>
  <c r="I405" i="68"/>
  <c r="I373" i="68"/>
  <c r="I330" i="68"/>
  <c r="I402" i="68"/>
  <c r="I333" i="68"/>
  <c r="I327" i="68"/>
  <c r="I61" i="68"/>
  <c r="I60" i="68"/>
  <c r="I58" i="68"/>
  <c r="I62" i="68"/>
  <c r="I59" i="68"/>
  <c r="I260" i="68"/>
  <c r="I277" i="68"/>
  <c r="I268" i="68"/>
  <c r="I264" i="68"/>
  <c r="I267" i="68"/>
  <c r="I279" i="68"/>
  <c r="I276" i="68"/>
  <c r="I262" i="68"/>
  <c r="I259" i="68"/>
  <c r="I270" i="68"/>
  <c r="I261" i="68"/>
  <c r="I275" i="68"/>
  <c r="I265" i="68"/>
  <c r="I278" i="68"/>
  <c r="I274" i="68"/>
  <c r="I273" i="68"/>
  <c r="I281" i="68"/>
  <c r="I155" i="68"/>
  <c r="I47" i="68"/>
  <c r="I46" i="68"/>
  <c r="I45" i="68"/>
  <c r="I64" i="68"/>
  <c r="I52" i="68"/>
  <c r="I51" i="68"/>
  <c r="I48" i="68"/>
  <c r="I50" i="68"/>
  <c r="I63" i="68"/>
  <c r="I49" i="68"/>
  <c r="I229" i="68"/>
  <c r="I228" i="68"/>
  <c r="I225" i="68"/>
  <c r="I227" i="68"/>
  <c r="I177" i="68"/>
  <c r="I226" i="68"/>
  <c r="I172" i="68"/>
  <c r="I176" i="68"/>
  <c r="I171" i="68"/>
  <c r="I167" i="68"/>
  <c r="I170" i="68"/>
  <c r="I165" i="68"/>
  <c r="I173" i="68"/>
  <c r="I166" i="68"/>
  <c r="I164" i="68"/>
  <c r="I424" i="68"/>
  <c r="I429" i="68"/>
  <c r="I423" i="68"/>
  <c r="I420" i="68"/>
  <c r="I428" i="68"/>
  <c r="I426" i="68"/>
  <c r="I421" i="68"/>
  <c r="I425" i="68"/>
  <c r="I427" i="68"/>
  <c r="I125" i="68"/>
  <c r="I121" i="68"/>
  <c r="I122" i="68"/>
  <c r="I129" i="68"/>
  <c r="I128" i="68"/>
  <c r="I127" i="68"/>
  <c r="I131" i="68"/>
  <c r="I124" i="68"/>
  <c r="I126" i="68"/>
  <c r="I123" i="68"/>
  <c r="I120" i="68"/>
  <c r="I10" i="68"/>
  <c r="I11" i="68"/>
  <c r="I9" i="68"/>
  <c r="I371" i="68"/>
  <c r="I372" i="68"/>
  <c r="I370" i="68"/>
  <c r="I364" i="68"/>
  <c r="I368" i="68"/>
  <c r="I422" i="68"/>
  <c r="I363" i="68"/>
  <c r="I369" i="68"/>
  <c r="I367" i="68"/>
  <c r="I366" i="68"/>
  <c r="I331" i="68"/>
  <c r="I266" i="68"/>
  <c r="I54" i="68"/>
  <c r="I53" i="68"/>
  <c r="I57" i="68"/>
  <c r="I56" i="68"/>
  <c r="I55" i="68"/>
  <c r="I43" i="68"/>
  <c r="I41" i="68"/>
  <c r="I42" i="68"/>
  <c r="I44" i="68"/>
  <c r="I40" i="68"/>
  <c r="I130" i="68"/>
  <c r="I335" i="68"/>
  <c r="I154" i="68"/>
  <c r="I328" i="68"/>
  <c r="I329" i="68"/>
  <c r="I403" i="68"/>
  <c r="I404" i="68"/>
  <c r="I334" i="68"/>
  <c r="I374" i="68"/>
  <c r="I336" i="68"/>
  <c r="I365" i="68"/>
  <c r="I362" i="68"/>
  <c r="I169" i="68"/>
  <c r="I175" i="68"/>
  <c r="I168" i="68"/>
  <c r="I174" i="68"/>
  <c r="I271" i="68"/>
  <c r="I272" i="68"/>
  <c r="I263" i="68"/>
  <c r="I280" i="68"/>
  <c r="I223" i="68"/>
  <c r="I224" i="68"/>
  <c r="E223" i="68"/>
  <c r="E280" i="68"/>
  <c r="E263" i="68"/>
  <c r="E272" i="68"/>
  <c r="E271" i="68"/>
  <c r="E174" i="68"/>
  <c r="E168" i="68"/>
  <c r="E175" i="68"/>
  <c r="E169" i="68"/>
  <c r="E362" i="68"/>
  <c r="E365" i="68"/>
  <c r="E336" i="68"/>
  <c r="E374" i="68"/>
  <c r="E334" i="68"/>
  <c r="E404" i="68"/>
  <c r="E403" i="68"/>
  <c r="E329" i="68"/>
  <c r="E328" i="68"/>
  <c r="E154" i="68"/>
  <c r="E335" i="68"/>
  <c r="E130" i="68"/>
  <c r="E40" i="68"/>
  <c r="E44" i="68"/>
  <c r="E42" i="68"/>
  <c r="E41" i="68"/>
  <c r="E43" i="68"/>
  <c r="E55" i="68"/>
  <c r="E56" i="68"/>
  <c r="E57" i="68"/>
  <c r="E53" i="68"/>
  <c r="E54" i="68"/>
  <c r="E266" i="68"/>
  <c r="E331" i="68"/>
  <c r="E366" i="68"/>
  <c r="E367" i="68"/>
  <c r="E369" i="68"/>
  <c r="E363" i="68"/>
  <c r="E422" i="68"/>
  <c r="E368" i="68"/>
  <c r="E364" i="68"/>
  <c r="E370" i="68"/>
  <c r="E372" i="68"/>
  <c r="E371" i="68"/>
  <c r="E9" i="68"/>
  <c r="E11" i="68"/>
  <c r="E10" i="68"/>
  <c r="E120" i="68"/>
  <c r="E123" i="68"/>
  <c r="E126" i="68"/>
  <c r="E124" i="68"/>
  <c r="E131" i="68"/>
  <c r="E127" i="68"/>
  <c r="E128" i="68"/>
  <c r="E129" i="68"/>
  <c r="E122" i="68"/>
  <c r="E121" i="68"/>
  <c r="E125" i="68"/>
  <c r="E427" i="68"/>
  <c r="E425" i="68"/>
  <c r="E421" i="68"/>
  <c r="E426" i="68"/>
  <c r="E428" i="68"/>
  <c r="E420" i="68"/>
  <c r="E423" i="68"/>
  <c r="E429" i="68"/>
  <c r="E424" i="68"/>
  <c r="E164" i="68"/>
  <c r="E166" i="68"/>
  <c r="E173" i="68"/>
  <c r="E165" i="68"/>
  <c r="E170" i="68"/>
  <c r="E167" i="68"/>
  <c r="E171" i="68"/>
  <c r="E176" i="68"/>
  <c r="E172" i="68"/>
  <c r="E226" i="68"/>
  <c r="E177" i="68"/>
  <c r="E227" i="68"/>
  <c r="E225" i="68"/>
  <c r="E228" i="68"/>
  <c r="E229" i="68"/>
  <c r="E49" i="68"/>
  <c r="E63" i="68"/>
  <c r="E50" i="68"/>
  <c r="E48" i="68"/>
  <c r="E51" i="68"/>
  <c r="E52" i="68"/>
  <c r="E64" i="68"/>
  <c r="E45" i="68"/>
  <c r="E46" i="68"/>
  <c r="E47" i="68"/>
  <c r="E155" i="68"/>
  <c r="E281" i="68"/>
  <c r="E273" i="68"/>
  <c r="E274" i="68"/>
  <c r="E278" i="68"/>
  <c r="E265" i="68"/>
  <c r="E275" i="68"/>
  <c r="E261" i="68"/>
  <c r="E270" i="68"/>
  <c r="E259" i="68"/>
  <c r="E262" i="68"/>
  <c r="E276" i="68"/>
  <c r="E279" i="68"/>
  <c r="E267" i="68"/>
  <c r="E264" i="68"/>
  <c r="E268" i="68"/>
  <c r="E277" i="68"/>
  <c r="E260" i="68"/>
  <c r="E59" i="68"/>
  <c r="E62" i="68"/>
  <c r="E58" i="68"/>
  <c r="E60" i="68"/>
  <c r="E61" i="68"/>
  <c r="E327" i="68"/>
  <c r="E333" i="68"/>
  <c r="E402" i="68"/>
  <c r="E330" i="68"/>
  <c r="E373" i="68"/>
  <c r="E405" i="68"/>
  <c r="E375" i="68"/>
  <c r="E376" i="68"/>
  <c r="E332" i="68"/>
  <c r="E282" i="68"/>
  <c r="E178" i="68"/>
  <c r="E179" i="68"/>
  <c r="E337" i="68"/>
  <c r="E65" i="68"/>
  <c r="E240" i="68"/>
  <c r="E233" i="68"/>
  <c r="E231" i="68"/>
  <c r="E238" i="68"/>
  <c r="E234" i="68"/>
  <c r="E236" i="68"/>
  <c r="E237" i="68"/>
  <c r="E235" i="68"/>
  <c r="E303" i="68"/>
  <c r="E297" i="68"/>
  <c r="E302" i="68"/>
  <c r="E300" i="68"/>
  <c r="E290" i="68"/>
  <c r="E304" i="68"/>
  <c r="E190" i="68"/>
  <c r="E188" i="68"/>
  <c r="E187" i="68"/>
  <c r="E180" i="68"/>
  <c r="E191" i="68"/>
  <c r="E181" i="68"/>
  <c r="E183" i="68"/>
  <c r="E186" i="68"/>
  <c r="E189" i="68"/>
  <c r="E182" i="68"/>
  <c r="E184" i="68"/>
  <c r="E185" i="68"/>
  <c r="E192" i="68"/>
  <c r="E446" i="68"/>
  <c r="E442" i="68"/>
  <c r="E432" i="68"/>
  <c r="E438" i="68"/>
  <c r="E434" i="68"/>
  <c r="E436" i="68"/>
  <c r="E445" i="68"/>
  <c r="E447" i="68"/>
  <c r="E441" i="68"/>
  <c r="E437" i="68"/>
  <c r="E440" i="68"/>
  <c r="E431" i="68"/>
  <c r="E430" i="68"/>
  <c r="E439" i="68"/>
  <c r="E448" i="68"/>
  <c r="E409" i="68"/>
  <c r="E408" i="68"/>
  <c r="E339" i="68"/>
  <c r="E406" i="68"/>
  <c r="E407" i="68"/>
  <c r="E136" i="68"/>
  <c r="E82" i="68"/>
  <c r="E69" i="68"/>
  <c r="E68" i="68"/>
  <c r="E67" i="68"/>
  <c r="E66" i="68"/>
  <c r="E72" i="68"/>
  <c r="E85" i="68"/>
  <c r="E84" i="68"/>
  <c r="E230" i="68"/>
  <c r="E232" i="68"/>
  <c r="E241" i="68"/>
  <c r="E245" i="68"/>
  <c r="E242" i="68"/>
  <c r="E243" i="68"/>
  <c r="E246" i="68"/>
  <c r="E244" i="68"/>
  <c r="E239" i="68"/>
  <c r="E247" i="68"/>
  <c r="E248" i="68"/>
  <c r="E301" i="68"/>
  <c r="E283" i="68"/>
  <c r="E295" i="68"/>
  <c r="E307" i="68"/>
  <c r="E298" i="68"/>
  <c r="E299" i="68"/>
  <c r="E296" i="68"/>
  <c r="E284" i="68"/>
  <c r="E291" i="68"/>
  <c r="E294" i="68"/>
  <c r="E292" i="68"/>
  <c r="E286" i="68"/>
  <c r="E285" i="68"/>
  <c r="E308" i="68"/>
  <c r="E293" i="68"/>
  <c r="E287" i="68"/>
  <c r="E288" i="68"/>
  <c r="E289" i="68"/>
  <c r="E387" i="68"/>
  <c r="E384" i="68"/>
  <c r="E379" i="68"/>
  <c r="E388" i="68"/>
  <c r="E380" i="68"/>
  <c r="E389" i="68"/>
  <c r="E385" i="68"/>
  <c r="E390" i="68"/>
  <c r="E377" i="68"/>
  <c r="E386" i="68"/>
  <c r="E391" i="68"/>
  <c r="E378" i="68"/>
  <c r="E381" i="68"/>
  <c r="E382" i="68"/>
  <c r="E463" i="68"/>
  <c r="E392" i="68"/>
  <c r="E393" i="68"/>
  <c r="E383" i="68"/>
  <c r="E443" i="68"/>
  <c r="E435" i="68"/>
  <c r="E444" i="68"/>
  <c r="E433" i="68"/>
  <c r="E410" i="68"/>
  <c r="E346" i="68"/>
  <c r="E341" i="68"/>
  <c r="E156" i="68"/>
  <c r="E411" i="68"/>
  <c r="E347" i="68"/>
  <c r="E340" i="68"/>
  <c r="E342" i="68"/>
  <c r="E338" i="68"/>
  <c r="E343" i="68"/>
  <c r="E348" i="68"/>
  <c r="E345" i="68"/>
  <c r="E344" i="68"/>
  <c r="E412" i="68"/>
  <c r="E142" i="68"/>
  <c r="E132" i="68"/>
  <c r="E137" i="68"/>
  <c r="E133" i="68"/>
  <c r="E138" i="68"/>
  <c r="E134" i="68"/>
  <c r="E135" i="68"/>
  <c r="E139" i="68"/>
  <c r="E140" i="68"/>
  <c r="E141" i="68"/>
  <c r="E306" i="68"/>
  <c r="E305" i="68"/>
  <c r="E193" i="68"/>
  <c r="E205" i="68"/>
  <c r="E194" i="68"/>
  <c r="E196" i="68"/>
  <c r="E197" i="68"/>
  <c r="E198" i="68"/>
  <c r="E199" i="68"/>
  <c r="E200" i="68"/>
  <c r="E201" i="68"/>
  <c r="E202" i="68"/>
  <c r="E203" i="68"/>
  <c r="E195" i="68"/>
  <c r="E204" i="68"/>
  <c r="E449" i="68"/>
  <c r="E452" i="68"/>
  <c r="E453" i="68"/>
  <c r="E454" i="68"/>
  <c r="E450" i="68"/>
  <c r="E455" i="68"/>
  <c r="E456" i="68"/>
  <c r="E451" i="68"/>
  <c r="E457" i="68"/>
  <c r="E458" i="68"/>
  <c r="E459" i="68"/>
  <c r="E460" i="68"/>
  <c r="E461" i="68"/>
  <c r="E462" i="68"/>
  <c r="E349" i="68"/>
  <c r="E24" i="68"/>
  <c r="E19" i="68"/>
  <c r="E20" i="68"/>
  <c r="E21" i="68"/>
  <c r="E15" i="68"/>
  <c r="E22" i="68"/>
  <c r="E12" i="68"/>
  <c r="E13" i="68"/>
  <c r="E16" i="68"/>
  <c r="E14" i="68"/>
  <c r="E23" i="68"/>
  <c r="E17" i="68"/>
  <c r="E18" i="68"/>
  <c r="E80" i="68"/>
  <c r="E93" i="68"/>
  <c r="E81" i="68"/>
  <c r="E94" i="68"/>
  <c r="E95" i="68"/>
  <c r="E157" i="68"/>
  <c r="E79" i="68"/>
  <c r="E83" i="68"/>
  <c r="E96" i="68"/>
  <c r="E97" i="68"/>
  <c r="E98" i="68"/>
  <c r="E100" i="68"/>
  <c r="E99" i="68"/>
  <c r="E101" i="68"/>
  <c r="E102" i="68"/>
  <c r="E74" i="68"/>
  <c r="E70" i="68"/>
  <c r="E71" i="68"/>
  <c r="E75" i="68"/>
  <c r="E73" i="68"/>
  <c r="E76" i="68"/>
  <c r="E77" i="68"/>
  <c r="E78" i="68"/>
  <c r="E91" i="68"/>
  <c r="E86" i="68"/>
  <c r="E87" i="68"/>
  <c r="E88" i="68"/>
  <c r="E89" i="68"/>
  <c r="E90" i="68"/>
  <c r="E92" i="68"/>
  <c r="E322" i="68"/>
  <c r="E212" i="68"/>
  <c r="E469" i="68"/>
  <c r="E249" i="68"/>
  <c r="E315" i="68"/>
  <c r="E160" i="68"/>
  <c r="E161" i="68"/>
  <c r="E143" i="68"/>
  <c r="E28" i="68"/>
  <c r="E113" i="68"/>
  <c r="E476" i="68"/>
  <c r="E213" i="68"/>
  <c r="E210" i="68"/>
  <c r="E216" i="68"/>
  <c r="E211" i="68"/>
  <c r="E214" i="68"/>
  <c r="E252" i="68"/>
  <c r="E158" i="68"/>
  <c r="E159" i="68"/>
  <c r="E314" i="68"/>
  <c r="E319" i="68"/>
  <c r="E317" i="68"/>
  <c r="E311" i="68"/>
  <c r="E312" i="68"/>
  <c r="E309" i="68"/>
  <c r="E320" i="68"/>
  <c r="E313" i="68"/>
  <c r="E321" i="68"/>
  <c r="E470" i="68"/>
  <c r="E206" i="68"/>
  <c r="E208" i="68"/>
  <c r="E394" i="68"/>
  <c r="E468" i="68"/>
  <c r="E413" i="68"/>
  <c r="E416" i="68"/>
  <c r="E351" i="68"/>
  <c r="E354" i="68"/>
  <c r="E399" i="68"/>
  <c r="E355" i="68"/>
  <c r="E415" i="68"/>
  <c r="E144" i="68"/>
  <c r="E146" i="68"/>
  <c r="E148" i="68"/>
  <c r="E150" i="68"/>
  <c r="E149" i="68"/>
  <c r="E115" i="68"/>
  <c r="E105" i="68"/>
  <c r="E104" i="68"/>
  <c r="E106" i="68"/>
  <c r="E112" i="68"/>
  <c r="E323" i="68"/>
  <c r="E215" i="68"/>
  <c r="E316" i="68"/>
  <c r="E324" i="68"/>
  <c r="E207" i="68"/>
  <c r="E103" i="68"/>
  <c r="E253" i="68"/>
  <c r="E251" i="68"/>
  <c r="E254" i="68"/>
  <c r="E255" i="68"/>
  <c r="E256" i="68"/>
  <c r="E318" i="68"/>
  <c r="E310" i="68"/>
  <c r="E209" i="68"/>
  <c r="E218" i="68"/>
  <c r="E219" i="68"/>
  <c r="E217" i="68"/>
  <c r="E220" i="68"/>
  <c r="E397" i="68"/>
  <c r="E395" i="68"/>
  <c r="E396" i="68"/>
  <c r="E398" i="68"/>
  <c r="E464" i="68"/>
  <c r="E466" i="68"/>
  <c r="E465" i="68"/>
  <c r="E467" i="68"/>
  <c r="E471" i="68"/>
  <c r="E472" i="68"/>
  <c r="E473" i="68"/>
  <c r="E352" i="68"/>
  <c r="E414" i="68"/>
  <c r="E353" i="68"/>
  <c r="E417" i="68"/>
  <c r="E350" i="68"/>
  <c r="E358" i="68"/>
  <c r="E357" i="68"/>
  <c r="E356" i="68"/>
  <c r="E145" i="68"/>
  <c r="E151" i="68"/>
  <c r="E147" i="68"/>
  <c r="E29" i="68"/>
  <c r="E34" i="68"/>
  <c r="E35" i="68"/>
  <c r="E25" i="68"/>
  <c r="E30" i="68"/>
  <c r="E31" i="68"/>
  <c r="E27" i="68"/>
  <c r="E32" i="68"/>
  <c r="E36" i="68"/>
  <c r="E37" i="68"/>
  <c r="E26" i="68"/>
  <c r="E33" i="68"/>
  <c r="E108" i="68"/>
  <c r="E109" i="68"/>
  <c r="E110" i="68"/>
  <c r="E111" i="68"/>
  <c r="E117" i="68"/>
  <c r="E116" i="68"/>
  <c r="E107" i="68"/>
  <c r="E114" i="68"/>
  <c r="E359" i="68"/>
  <c r="E224" i="68"/>
  <c r="I38" i="68" l="1"/>
  <c r="I257" i="68"/>
  <c r="I162" i="68"/>
  <c r="I474" i="68"/>
  <c r="I418" i="68"/>
  <c r="I325" i="68"/>
  <c r="I400" i="68"/>
  <c r="I118" i="68"/>
  <c r="I152" i="68"/>
  <c r="I221" i="68"/>
  <c r="I360" i="68"/>
  <c r="I478" i="68" l="1"/>
  <c r="A10" i="68" l="1"/>
  <c r="A11" i="68" s="1"/>
  <c r="A12" i="68" s="1"/>
  <c r="A13" i="68" s="1"/>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D38" i="68" s="1"/>
  <c r="A41" i="68" l="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21" i="68" l="1"/>
  <c r="A122" i="68" s="1"/>
  <c r="A123" i="68" s="1"/>
  <c r="A124" i="68" s="1"/>
  <c r="A125" i="68" s="1"/>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D152" i="68" s="1"/>
  <c r="D118" i="68"/>
  <c r="A155" i="68" l="1"/>
  <c r="A156" i="68" s="1"/>
  <c r="A157" i="68" s="1"/>
  <c r="A158" i="68" s="1"/>
  <c r="A159" i="68" s="1"/>
  <c r="A160" i="68" s="1"/>
  <c r="A161" i="68" s="1"/>
  <c r="D162" i="68" s="1"/>
  <c r="A165" i="68" l="1"/>
  <c r="A166" i="68" s="1"/>
  <c r="A167" i="68" s="1"/>
  <c r="A168" i="68" s="1"/>
  <c r="A169" i="68" s="1"/>
  <c r="A170" i="68" s="1"/>
  <c r="A171" i="68" s="1"/>
  <c r="A172" i="68" s="1"/>
  <c r="A173" i="68" s="1"/>
  <c r="A174" i="68" s="1"/>
  <c r="A175" i="68" s="1"/>
  <c r="A176" i="68" s="1"/>
  <c r="A177" i="68" s="1"/>
  <c r="A178" i="68" s="1"/>
  <c r="A179" i="68" s="1"/>
  <c r="A180" i="68" s="1"/>
  <c r="A181" i="68" s="1"/>
  <c r="A182" i="68" s="1"/>
  <c r="A183" i="68" s="1"/>
  <c r="A184" i="68" s="1"/>
  <c r="A185" i="68" s="1"/>
  <c r="A186" i="68" s="1"/>
  <c r="A187" i="68" s="1"/>
  <c r="A188" i="68" s="1"/>
  <c r="A189" i="68" s="1"/>
  <c r="A190" i="68" s="1"/>
  <c r="A191" i="68" s="1"/>
  <c r="A192" i="68" s="1"/>
  <c r="A193" i="68" s="1"/>
  <c r="A194" i="68" s="1"/>
  <c r="A195" i="68" s="1"/>
  <c r="A196" i="68" s="1"/>
  <c r="A197" i="68" s="1"/>
  <c r="A198" i="68" s="1"/>
  <c r="A199" i="68" s="1"/>
  <c r="A200" i="68" s="1"/>
  <c r="A201" i="68" s="1"/>
  <c r="A202" i="68" s="1"/>
  <c r="A203" i="68" s="1"/>
  <c r="A204" i="68" s="1"/>
  <c r="A205" i="68" s="1"/>
  <c r="A206" i="68" s="1"/>
  <c r="A207" i="68" s="1"/>
  <c r="A208" i="68" s="1"/>
  <c r="A209" i="68" s="1"/>
  <c r="A210" i="68" s="1"/>
  <c r="A211" i="68" s="1"/>
  <c r="A212" i="68" s="1"/>
  <c r="A213" i="68" s="1"/>
  <c r="A214" i="68" s="1"/>
  <c r="A215" i="68" s="1"/>
  <c r="A216" i="68" s="1"/>
  <c r="A217" i="68" s="1"/>
  <c r="A218" i="68" s="1"/>
  <c r="A219" i="68" s="1"/>
  <c r="A220" i="68" s="1"/>
  <c r="D221" i="68" s="1"/>
  <c r="A224" i="68" l="1"/>
  <c r="A225" i="68" s="1"/>
  <c r="A226" i="68" s="1"/>
  <c r="A227" i="68" s="1"/>
  <c r="A228" i="68" s="1"/>
  <c r="A229" i="68" s="1"/>
  <c r="A230" i="68" s="1"/>
  <c r="A231" i="68" s="1"/>
  <c r="A232" i="68" s="1"/>
  <c r="A233" i="68" s="1"/>
  <c r="A234" i="68" s="1"/>
  <c r="A235" i="68" s="1"/>
  <c r="A236" i="68" s="1"/>
  <c r="A237" i="68" s="1"/>
  <c r="A238" i="68" s="1"/>
  <c r="A239" i="68" s="1"/>
  <c r="A240" i="68" s="1"/>
  <c r="A241" i="68" s="1"/>
  <c r="A242" i="68" s="1"/>
  <c r="A243" i="68" s="1"/>
  <c r="A244" i="68" s="1"/>
  <c r="A245" i="68" s="1"/>
  <c r="A246" i="68" s="1"/>
  <c r="A247" i="68" s="1"/>
  <c r="A248" i="68" s="1"/>
  <c r="A249" i="68" s="1"/>
  <c r="A250" i="68" l="1"/>
  <c r="A251" i="68" s="1"/>
  <c r="A252" i="68" s="1"/>
  <c r="A253" i="68" s="1"/>
  <c r="A254" i="68" s="1"/>
  <c r="A255" i="68" s="1"/>
  <c r="A256" i="68" s="1"/>
  <c r="D257" i="68" s="1"/>
  <c r="A260" i="68"/>
  <c r="A261" i="68" s="1"/>
  <c r="A262" i="68" s="1"/>
  <c r="A263" i="68" s="1"/>
  <c r="A264" i="68" s="1"/>
  <c r="A265" i="68" s="1"/>
  <c r="A266" i="68" s="1"/>
  <c r="A267" i="68" s="1"/>
  <c r="A268" i="68" s="1"/>
  <c r="A269" i="68" l="1"/>
  <c r="A270" i="68" s="1"/>
  <c r="A271" i="68" s="1"/>
  <c r="A272" i="68" s="1"/>
  <c r="A273" i="68" s="1"/>
  <c r="A274" i="68" s="1"/>
  <c r="A275" i="68" s="1"/>
  <c r="A276" i="68" s="1"/>
  <c r="A277" i="68" s="1"/>
  <c r="A278" i="68" s="1"/>
  <c r="A279" i="68" s="1"/>
  <c r="A280" i="68" s="1"/>
  <c r="A281" i="68" s="1"/>
  <c r="A282" i="68" s="1"/>
  <c r="A283" i="68" s="1"/>
  <c r="A284" i="68" s="1"/>
  <c r="A285" i="68" s="1"/>
  <c r="A286" i="68" s="1"/>
  <c r="A287" i="68" s="1"/>
  <c r="A288" i="68" s="1"/>
  <c r="A289" i="68" s="1"/>
  <c r="A290" i="68" s="1"/>
  <c r="A291" i="68" s="1"/>
  <c r="A292" i="68" s="1"/>
  <c r="A293" i="68" s="1"/>
  <c r="A294" i="68" s="1"/>
  <c r="A295" i="68" s="1"/>
  <c r="A296" i="68" s="1"/>
  <c r="A297" i="68" s="1"/>
  <c r="A298" i="68" s="1"/>
  <c r="A299" i="68" s="1"/>
  <c r="A300" i="68" s="1"/>
  <c r="A301" i="68" s="1"/>
  <c r="A302" i="68" s="1"/>
  <c r="A303" i="68" s="1"/>
  <c r="A304" i="68" s="1"/>
  <c r="A305" i="68" s="1"/>
  <c r="A306" i="68" s="1"/>
  <c r="A307" i="68" s="1"/>
  <c r="A308" i="68" s="1"/>
  <c r="A309" i="68" s="1"/>
  <c r="A310" i="68" s="1"/>
  <c r="A311" i="68" s="1"/>
  <c r="A312" i="68" s="1"/>
  <c r="A313" i="68" s="1"/>
  <c r="A314" i="68" s="1"/>
  <c r="A315" i="68" s="1"/>
  <c r="A316" i="68" s="1"/>
  <c r="A317" i="68" s="1"/>
  <c r="A318" i="68" s="1"/>
  <c r="A319" i="68" s="1"/>
  <c r="A320" i="68" s="1"/>
  <c r="A321" i="68" s="1"/>
  <c r="A322" i="68" s="1"/>
  <c r="A323" i="68" s="1"/>
  <c r="A324" i="68" s="1"/>
  <c r="D325" i="68" s="1"/>
  <c r="A328" i="68"/>
  <c r="A329" i="68" s="1"/>
  <c r="A330" i="68" s="1"/>
  <c r="A331" i="68" s="1"/>
  <c r="A332" i="68" s="1"/>
  <c r="A333" i="68" s="1"/>
  <c r="A334" i="68" s="1"/>
  <c r="A335" i="68" s="1"/>
  <c r="A336" i="68" s="1"/>
  <c r="A337" i="68" s="1"/>
  <c r="A338" i="68" s="1"/>
  <c r="A339" i="68" s="1"/>
  <c r="A340" i="68" s="1"/>
  <c r="A341" i="68" s="1"/>
  <c r="A342" i="68" s="1"/>
  <c r="A343" i="68" s="1"/>
  <c r="A344" i="68" s="1"/>
  <c r="A345" i="68" s="1"/>
  <c r="A346" i="68" s="1"/>
  <c r="A347" i="68" s="1"/>
  <c r="A348" i="68" s="1"/>
  <c r="A349" i="68" s="1"/>
  <c r="A350" i="68" s="1"/>
  <c r="A351" i="68" s="1"/>
  <c r="A352" i="68" s="1"/>
  <c r="A353" i="68" s="1"/>
  <c r="A354" i="68" s="1"/>
  <c r="A355" i="68" s="1"/>
  <c r="A356" i="68" s="1"/>
  <c r="A357" i="68" s="1"/>
  <c r="A358" i="68" s="1"/>
  <c r="A359" i="68" s="1"/>
  <c r="A363" i="68" l="1"/>
  <c r="A364" i="68" s="1"/>
  <c r="A365" i="68" s="1"/>
  <c r="A366" i="68" s="1"/>
  <c r="A367" i="68" s="1"/>
  <c r="A368" i="68" s="1"/>
  <c r="A369" i="68" s="1"/>
  <c r="A370" i="68" s="1"/>
  <c r="A371" i="68" s="1"/>
  <c r="A372" i="68" s="1"/>
  <c r="A373" i="68" s="1"/>
  <c r="A374" i="68" s="1"/>
  <c r="A375" i="68" s="1"/>
  <c r="A376" i="68" s="1"/>
  <c r="A377" i="68" s="1"/>
  <c r="A378" i="68" s="1"/>
  <c r="A379" i="68" s="1"/>
  <c r="A380" i="68" s="1"/>
  <c r="A381" i="68" s="1"/>
  <c r="A382" i="68" s="1"/>
  <c r="A383" i="68" s="1"/>
  <c r="A384" i="68" s="1"/>
  <c r="A385" i="68" s="1"/>
  <c r="A386" i="68" s="1"/>
  <c r="A387" i="68" s="1"/>
  <c r="A388" i="68" s="1"/>
  <c r="A389" i="68" s="1"/>
  <c r="A390" i="68" s="1"/>
  <c r="A391" i="68" s="1"/>
  <c r="A392" i="68" s="1"/>
  <c r="A393" i="68" s="1"/>
  <c r="A394" i="68" s="1"/>
  <c r="A395" i="68" s="1"/>
  <c r="A396" i="68" s="1"/>
  <c r="A397" i="68" s="1"/>
  <c r="A398" i="68" s="1"/>
  <c r="A399" i="68" s="1"/>
  <c r="D360" i="68"/>
  <c r="A403" i="68" l="1"/>
  <c r="A404" i="68" s="1"/>
  <c r="A405" i="68" s="1"/>
  <c r="A406" i="68" s="1"/>
  <c r="A407" i="68" s="1"/>
  <c r="A408" i="68" s="1"/>
  <c r="A409" i="68" s="1"/>
  <c r="A410" i="68" s="1"/>
  <c r="A411" i="68" s="1"/>
  <c r="A412" i="68" s="1"/>
  <c r="A413" i="68" s="1"/>
  <c r="A414" i="68" s="1"/>
  <c r="A415" i="68" s="1"/>
  <c r="A416" i="68" s="1"/>
  <c r="A417" i="68" s="1"/>
  <c r="D400" i="68"/>
  <c r="A421" i="68" l="1"/>
  <c r="A422" i="68" s="1"/>
  <c r="A423" i="68" s="1"/>
  <c r="A424" i="68" s="1"/>
  <c r="A425" i="68" s="1"/>
  <c r="A426" i="68" s="1"/>
  <c r="A427" i="68" s="1"/>
  <c r="A428" i="68" s="1"/>
  <c r="A429" i="68" s="1"/>
  <c r="A430" i="68" s="1"/>
  <c r="A431" i="68" s="1"/>
  <c r="A432" i="68" s="1"/>
  <c r="A433" i="68" s="1"/>
  <c r="A434" i="68" s="1"/>
  <c r="A435" i="68" s="1"/>
  <c r="A436" i="68" s="1"/>
  <c r="A437" i="68" s="1"/>
  <c r="A438" i="68" s="1"/>
  <c r="A439" i="68" s="1"/>
  <c r="A440" i="68" s="1"/>
  <c r="A441" i="68" s="1"/>
  <c r="A442" i="68" s="1"/>
  <c r="A443" i="68" s="1"/>
  <c r="A444" i="68" s="1"/>
  <c r="A445" i="68" s="1"/>
  <c r="A446" i="68" s="1"/>
  <c r="A447" i="68" s="1"/>
  <c r="A448" i="68" s="1"/>
  <c r="A449" i="68" s="1"/>
  <c r="A450" i="68" s="1"/>
  <c r="A451" i="68" s="1"/>
  <c r="A452" i="68" s="1"/>
  <c r="A453" i="68" s="1"/>
  <c r="A454" i="68" s="1"/>
  <c r="A455" i="68" s="1"/>
  <c r="A456" i="68" s="1"/>
  <c r="A457" i="68" s="1"/>
  <c r="A458" i="68" s="1"/>
  <c r="A459" i="68" s="1"/>
  <c r="A460" i="68" s="1"/>
  <c r="A461" i="68" s="1"/>
  <c r="A462" i="68" s="1"/>
  <c r="A463" i="68" s="1"/>
  <c r="A464" i="68" s="1"/>
  <c r="A465" i="68" s="1"/>
  <c r="A466" i="68" s="1"/>
  <c r="A467" i="68" s="1"/>
  <c r="A468" i="68" s="1"/>
  <c r="A469" i="68" s="1"/>
  <c r="A470" i="68" s="1"/>
  <c r="A471" i="68" s="1"/>
  <c r="A472" i="68" s="1"/>
  <c r="A473" i="68" s="1"/>
  <c r="D474" i="68" s="1"/>
  <c r="D478" i="68" s="1"/>
  <c r="D418" i="68"/>
</calcChain>
</file>

<file path=xl/sharedStrings.xml><?xml version="1.0" encoding="utf-8"?>
<sst xmlns="http://schemas.openxmlformats.org/spreadsheetml/2006/main" count="3309" uniqueCount="1721">
  <si>
    <t>Uyên</t>
  </si>
  <si>
    <t>Phúc</t>
  </si>
  <si>
    <t>Khoa Kế toán - Kiểm toán</t>
  </si>
  <si>
    <t>My</t>
  </si>
  <si>
    <t>Tên</t>
  </si>
  <si>
    <t>Yến</t>
  </si>
  <si>
    <t>Quỳnh</t>
  </si>
  <si>
    <t>Khoa Marketing</t>
  </si>
  <si>
    <t>Nguyễn Thị Kim</t>
  </si>
  <si>
    <t>An</t>
  </si>
  <si>
    <t>Phạm Thị</t>
  </si>
  <si>
    <t>Khoa Thương mại</t>
  </si>
  <si>
    <t>Mỹ</t>
  </si>
  <si>
    <t>Trần Thanh</t>
  </si>
  <si>
    <t>Thảo</t>
  </si>
  <si>
    <t>MSSV</t>
  </si>
  <si>
    <t>Nhi</t>
  </si>
  <si>
    <t>Phượng</t>
  </si>
  <si>
    <t>Nguyễn Hữu</t>
  </si>
  <si>
    <t>Thủy</t>
  </si>
  <si>
    <t>Thư</t>
  </si>
  <si>
    <t>Lan</t>
  </si>
  <si>
    <t>Nguyễn Thị Yến</t>
  </si>
  <si>
    <t>Vy</t>
  </si>
  <si>
    <t>Tuyền</t>
  </si>
  <si>
    <t>Huyền</t>
  </si>
  <si>
    <t>Họ</t>
  </si>
  <si>
    <t>Đào</t>
  </si>
  <si>
    <t>Đoàn Thị Thanh</t>
  </si>
  <si>
    <t>Hòa</t>
  </si>
  <si>
    <t>Trâm</t>
  </si>
  <si>
    <t>Phạm Thị Kim</t>
  </si>
  <si>
    <t>Nguyễn Thị Thanh</t>
  </si>
  <si>
    <t>Nhung</t>
  </si>
  <si>
    <t>Khoa Thuế - Hải quan</t>
  </si>
  <si>
    <t>Như</t>
  </si>
  <si>
    <t>Ngày sinh</t>
  </si>
  <si>
    <t>Hằng</t>
  </si>
  <si>
    <t>Khoa Du lịch</t>
  </si>
  <si>
    <t>Anh</t>
  </si>
  <si>
    <t>Vi</t>
  </si>
  <si>
    <t>Trần Thị Huỳnh</t>
  </si>
  <si>
    <t>Phương</t>
  </si>
  <si>
    <t>Đinh Thị</t>
  </si>
  <si>
    <t>Hân</t>
  </si>
  <si>
    <t>Dung</t>
  </si>
  <si>
    <t>Lê Thị Hồng</t>
  </si>
  <si>
    <t>Tín</t>
  </si>
  <si>
    <t>Đạt</t>
  </si>
  <si>
    <t>Tiên</t>
  </si>
  <si>
    <t>Thi</t>
  </si>
  <si>
    <t>Khoa Thẩm định giá - Kinh doanh BĐS</t>
  </si>
  <si>
    <t>Khoa Tài chính - Ngân hàng</t>
  </si>
  <si>
    <t>Linh</t>
  </si>
  <si>
    <t>Nhàn</t>
  </si>
  <si>
    <t>Nguyễn Thị</t>
  </si>
  <si>
    <t>Khoa Quản trị kinh doanh</t>
  </si>
  <si>
    <t>Hạnh</t>
  </si>
  <si>
    <t>Hoa</t>
  </si>
  <si>
    <t>Ngân</t>
  </si>
  <si>
    <t>Trần Thị</t>
  </si>
  <si>
    <t>Khoa Ngoại ngữ</t>
  </si>
  <si>
    <t>Nguyễn Trọng</t>
  </si>
  <si>
    <t>Việt</t>
  </si>
  <si>
    <t>Stt</t>
  </si>
  <si>
    <t>I</t>
  </si>
  <si>
    <t>II</t>
  </si>
  <si>
    <t>III</t>
  </si>
  <si>
    <t>IV</t>
  </si>
  <si>
    <t>V</t>
  </si>
  <si>
    <t>VI</t>
  </si>
  <si>
    <t>VII</t>
  </si>
  <si>
    <t>BỘ TÀI CHÍNH</t>
  </si>
  <si>
    <t>Lớp</t>
  </si>
  <si>
    <t>TRƯỜNG ĐH TÀI CHÍNH - MARKETING</t>
  </si>
  <si>
    <t>VIII</t>
  </si>
  <si>
    <t>IX</t>
  </si>
  <si>
    <t xml:space="preserve">Đối tượng được hỗ trợ </t>
  </si>
  <si>
    <t>Độc lập - Tự do - Hạnh phúc</t>
  </si>
  <si>
    <t>CỘNG HÒA XÃ HỘI CHỦ NGHĨA VIỆT NAM</t>
  </si>
  <si>
    <t>X</t>
  </si>
  <si>
    <t>Trang</t>
  </si>
  <si>
    <t>Thoa</t>
  </si>
  <si>
    <t>Hương</t>
  </si>
  <si>
    <t>Nam</t>
  </si>
  <si>
    <t>Ngọc</t>
  </si>
  <si>
    <t>Sinh viên thuộc hộ cận nghèo</t>
  </si>
  <si>
    <t>Sinh viên thuộc hộ nghèo</t>
  </si>
  <si>
    <t>Ý</t>
  </si>
  <si>
    <t>Nguyễn Thị Thùy</t>
  </si>
  <si>
    <t>Nguyễn Nhật</t>
  </si>
  <si>
    <t>Nguyên</t>
  </si>
  <si>
    <t>Hoàng Thị Minh</t>
  </si>
  <si>
    <t>Tú</t>
  </si>
  <si>
    <t>Khoa Công nghệ thông tin</t>
  </si>
  <si>
    <t>Mai</t>
  </si>
  <si>
    <t>Hà</t>
  </si>
  <si>
    <t>Trinh</t>
  </si>
  <si>
    <t>Giang</t>
  </si>
  <si>
    <t>Hồng</t>
  </si>
  <si>
    <t>Oanh</t>
  </si>
  <si>
    <t>Phan Thị Minh</t>
  </si>
  <si>
    <t>Trúc</t>
  </si>
  <si>
    <t>Duyên</t>
  </si>
  <si>
    <t>Xuân</t>
  </si>
  <si>
    <t>Trần Thị Kim</t>
  </si>
  <si>
    <t>Thanh</t>
  </si>
  <si>
    <t>Quyên</t>
  </si>
  <si>
    <t>Nguyễn Văn</t>
  </si>
  <si>
    <t>Ân</t>
  </si>
  <si>
    <t>Thương</t>
  </si>
  <si>
    <t>Minh</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</si>
  <si>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</si>
  <si>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</si>
  <si>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</si>
  <si>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</si>
  <si>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</si>
  <si>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</si>
  <si>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</si>
  <si>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</si>
  <si>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</si>
  <si>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</si>
  <si>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</si>
  <si>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</si>
  <si>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Bùi Thị Quỳnh</t>
  </si>
  <si>
    <t>Sinh viên có Mẹ mất</t>
  </si>
  <si>
    <t>Thái</t>
  </si>
  <si>
    <t>Thịnh</t>
  </si>
  <si>
    <t>Nguyễn Thị Quỳnh</t>
  </si>
  <si>
    <t>Thúy</t>
  </si>
  <si>
    <t>Toàn</t>
  </si>
  <si>
    <t>Thùy</t>
  </si>
  <si>
    <t>Thu</t>
  </si>
  <si>
    <t>Trân</t>
  </si>
  <si>
    <t>Hiền</t>
  </si>
  <si>
    <t>Hiếu</t>
  </si>
  <si>
    <t>Nguyệt</t>
  </si>
  <si>
    <t>Long</t>
  </si>
  <si>
    <t xml:space="preserve">Mức hỗ trợ </t>
  </si>
  <si>
    <t>Ánh</t>
  </si>
  <si>
    <t xml:space="preserve">Tổng cộng: </t>
  </si>
  <si>
    <t>Nga</t>
  </si>
  <si>
    <t>1821005513</t>
  </si>
  <si>
    <t>Trương Thị Anh</t>
  </si>
  <si>
    <t>18DQN03</t>
  </si>
  <si>
    <t>1821004508</t>
  </si>
  <si>
    <t>Trương Thị Ánh</t>
  </si>
  <si>
    <t>Loan</t>
  </si>
  <si>
    <t>18DKS03</t>
  </si>
  <si>
    <t>Nguyễn Thị Phương</t>
  </si>
  <si>
    <t>Lê Thị Thuỳ</t>
  </si>
  <si>
    <t>Dương</t>
  </si>
  <si>
    <t>1821004331</t>
  </si>
  <si>
    <t>1821004363</t>
  </si>
  <si>
    <t>1821001822</t>
  </si>
  <si>
    <t>Phan Thị Xuân</t>
  </si>
  <si>
    <t>18DQN01</t>
  </si>
  <si>
    <t>1821001871</t>
  </si>
  <si>
    <t>Nguyễn Lê Tú</t>
  </si>
  <si>
    <t>1821005398</t>
  </si>
  <si>
    <t>Dương Vũ</t>
  </si>
  <si>
    <t>Đằng</t>
  </si>
  <si>
    <t>1821005394</t>
  </si>
  <si>
    <t>18DQN04</t>
  </si>
  <si>
    <t>Tài</t>
  </si>
  <si>
    <t>Phan Thị Ngọc</t>
  </si>
  <si>
    <t>Phạm Thị Ngọc</t>
  </si>
  <si>
    <t>1821001470</t>
  </si>
  <si>
    <t>Bùi Văn</t>
  </si>
  <si>
    <t>Vốn</t>
  </si>
  <si>
    <t>1821002872</t>
  </si>
  <si>
    <t>Lê Thị Quang</t>
  </si>
  <si>
    <t>1821003064</t>
  </si>
  <si>
    <t>Nguyễn Thanh</t>
  </si>
  <si>
    <t>Nguyễn Thị Tuyết</t>
  </si>
  <si>
    <t>Nguyễn Thị Như</t>
  </si>
  <si>
    <t>Diệp</t>
  </si>
  <si>
    <t>1821000545</t>
  </si>
  <si>
    <t>Lê Thị Tường</t>
  </si>
  <si>
    <t>Thông</t>
  </si>
  <si>
    <t>Trần Thị Hồng</t>
  </si>
  <si>
    <t>1821002437</t>
  </si>
  <si>
    <t>Võ Thị Bích</t>
  </si>
  <si>
    <t>1821000219</t>
  </si>
  <si>
    <t>Nguyễn Thị Huyền</t>
  </si>
  <si>
    <t>1821004768</t>
  </si>
  <si>
    <t>Lê Hữu Mỹ</t>
  </si>
  <si>
    <t>1821005126</t>
  </si>
  <si>
    <t>Phạm Như</t>
  </si>
  <si>
    <t>1821005152</t>
  </si>
  <si>
    <t>Trần Vũ Thanh</t>
  </si>
  <si>
    <t>Hưng</t>
  </si>
  <si>
    <t>1821005613</t>
  </si>
  <si>
    <t>Hồ Thị Thùy</t>
  </si>
  <si>
    <t>1821005842</t>
  </si>
  <si>
    <t>Nguyễn Hạnh</t>
  </si>
  <si>
    <t>18DKB02</t>
  </si>
  <si>
    <t>Đức</t>
  </si>
  <si>
    <t>1821001308</t>
  </si>
  <si>
    <t>Bùi Thị Thu</t>
  </si>
  <si>
    <t>Diễm</t>
  </si>
  <si>
    <t>1821005670</t>
  </si>
  <si>
    <t>Hoài</t>
  </si>
  <si>
    <t>Lê Thị Minh</t>
  </si>
  <si>
    <t>Nguyễn Thị Cẩm</t>
  </si>
  <si>
    <t>Lê Thị Thu</t>
  </si>
  <si>
    <t>Sinh viên có Cha bị bệnh hiểm nghèo: suy thận giai đoạn cuối</t>
  </si>
  <si>
    <t>Nguyễn Thị Bích</t>
  </si>
  <si>
    <t>TP. CÔNG TÁC SINH VIÊN</t>
  </si>
  <si>
    <t>Nghĩa</t>
  </si>
  <si>
    <t>Nguyễn Hoàng</t>
  </si>
  <si>
    <t>Nữ</t>
  </si>
  <si>
    <t>1821004272</t>
  </si>
  <si>
    <t>Hậu</t>
  </si>
  <si>
    <t>1821004340</t>
  </si>
  <si>
    <t>Bùi Thanh</t>
  </si>
  <si>
    <t>Sang</t>
  </si>
  <si>
    <t>Huỳnh Thị Kiều</t>
  </si>
  <si>
    <t>1821003077</t>
  </si>
  <si>
    <t>Dương Thị Mỹ</t>
  </si>
  <si>
    <t>1821003052</t>
  </si>
  <si>
    <t>Hoàng Thị Thảo</t>
  </si>
  <si>
    <t>1821002893</t>
  </si>
  <si>
    <t>Bùi Thị Kim</t>
  </si>
  <si>
    <t>Diệu</t>
  </si>
  <si>
    <t>1821002904</t>
  </si>
  <si>
    <t>Nguyễn Thị Lan</t>
  </si>
  <si>
    <t>Nguyễn Duy</t>
  </si>
  <si>
    <t>Trọng</t>
  </si>
  <si>
    <t>Hải</t>
  </si>
  <si>
    <t>1821003763</t>
  </si>
  <si>
    <t>Nguyễn Minh</t>
  </si>
  <si>
    <t>Nhật</t>
  </si>
  <si>
    <t>1821003850</t>
  </si>
  <si>
    <t>1821003591</t>
  </si>
  <si>
    <t>Nguyễn Ngọc</t>
  </si>
  <si>
    <t>Trần Thị Yến</t>
  </si>
  <si>
    <t>1821003719</t>
  </si>
  <si>
    <t>1821004058</t>
  </si>
  <si>
    <t>Ngô Thị Khánh</t>
  </si>
  <si>
    <t>18DTA05</t>
  </si>
  <si>
    <t>1821004148</t>
  </si>
  <si>
    <t>Nguyễn Quốc</t>
  </si>
  <si>
    <t>Tâm</t>
  </si>
  <si>
    <t>Trần Mỹ</t>
  </si>
  <si>
    <t>1821004938</t>
  </si>
  <si>
    <t>Nguyễn Vũ Trúc</t>
  </si>
  <si>
    <t>1821005043</t>
  </si>
  <si>
    <t>Nguyễn Hoàng Huệ</t>
  </si>
  <si>
    <t>Viên</t>
  </si>
  <si>
    <t>Phan Thị Kim</t>
  </si>
  <si>
    <t>Tuệ</t>
  </si>
  <si>
    <t>Kiều</t>
  </si>
  <si>
    <t>1821005652</t>
  </si>
  <si>
    <t>1821002660</t>
  </si>
  <si>
    <t>Đinh Ngọc Xuân</t>
  </si>
  <si>
    <t>1821005641</t>
  </si>
  <si>
    <t>Nguyễn Huỳnh Cẩm</t>
  </si>
  <si>
    <t>Phan Thị Thu</t>
  </si>
  <si>
    <t>Hiệu</t>
  </si>
  <si>
    <t>1821003203</t>
  </si>
  <si>
    <t>Trần Thị Anh</t>
  </si>
  <si>
    <t>1821003174</t>
  </si>
  <si>
    <t>Nguyễn Ngọc Thảo</t>
  </si>
  <si>
    <t>1821003319</t>
  </si>
  <si>
    <t>Lê Thị Anh</t>
  </si>
  <si>
    <t>1821003468</t>
  </si>
  <si>
    <t>1821003490</t>
  </si>
  <si>
    <t>Nguyễn Bảo Quốc</t>
  </si>
  <si>
    <t>Sinh viên có Mẹ bị bệnh hiểm nghèo: Ung thư tuyến giáp</t>
  </si>
  <si>
    <t>Khoa</t>
  </si>
  <si>
    <t>1821002785</t>
  </si>
  <si>
    <t>Thái Thị Ánh</t>
  </si>
  <si>
    <t>18DTK</t>
  </si>
  <si>
    <t>18DTH1</t>
  </si>
  <si>
    <t>Sinh viên mồ côi cả Cha lẫn Mẹ</t>
  </si>
  <si>
    <t>1921006697</t>
  </si>
  <si>
    <t>1921006704</t>
  </si>
  <si>
    <t>1921006682</t>
  </si>
  <si>
    <t>Nguyễn Ngọc Gia</t>
  </si>
  <si>
    <t>Nguyễn Trường</t>
  </si>
  <si>
    <t>18DKS04</t>
  </si>
  <si>
    <t>19DKS03</t>
  </si>
  <si>
    <t>1921007479</t>
  </si>
  <si>
    <t>19DQN02</t>
  </si>
  <si>
    <t>1921007547</t>
  </si>
  <si>
    <t>Phan Thị Quỳnh</t>
  </si>
  <si>
    <t>1821002935</t>
  </si>
  <si>
    <t>Phan Thị Bích</t>
  </si>
  <si>
    <t>18DKT1</t>
  </si>
  <si>
    <t>1921002680</t>
  </si>
  <si>
    <t>Nguyễn Thị Thuy</t>
  </si>
  <si>
    <t>1921004923</t>
  </si>
  <si>
    <t>1911000509</t>
  </si>
  <si>
    <t>Nguyễn Trang</t>
  </si>
  <si>
    <t>CLC_19CMA02</t>
  </si>
  <si>
    <t>1821000619</t>
  </si>
  <si>
    <t>Phan Hồng</t>
  </si>
  <si>
    <t>18DMC2</t>
  </si>
  <si>
    <t>Sinh viên có hoàn cảnh đặc biệt khó khăn: Cha và Mẹ ly hôn, Mẹ và em sống cùng ông bà ngoại. Mẹ bệnh thần kinh không ổn định.</t>
  </si>
  <si>
    <t>Lê Thị Huyền</t>
  </si>
  <si>
    <t>18DMA2</t>
  </si>
  <si>
    <t>18DQH1</t>
  </si>
  <si>
    <t>1821000695</t>
  </si>
  <si>
    <t>18DQH2</t>
  </si>
  <si>
    <t>Khánh</t>
  </si>
  <si>
    <t>1921000894</t>
  </si>
  <si>
    <t>CLC_19DMA05</t>
  </si>
  <si>
    <t>1821000111</t>
  </si>
  <si>
    <t>Huỳnh Mai</t>
  </si>
  <si>
    <t>18DTA01</t>
  </si>
  <si>
    <t>1821004162</t>
  </si>
  <si>
    <t>1821004219</t>
  </si>
  <si>
    <t>Nguyễn Thị Minh</t>
  </si>
  <si>
    <t>Vương</t>
  </si>
  <si>
    <t>1921000056</t>
  </si>
  <si>
    <t>Lê Thị Thảo</t>
  </si>
  <si>
    <t>19DTA01</t>
  </si>
  <si>
    <t>1921003271</t>
  </si>
  <si>
    <t>19DTA03</t>
  </si>
  <si>
    <t>1921003323</t>
  </si>
  <si>
    <t>Lê Tấn</t>
  </si>
  <si>
    <t>Thành</t>
  </si>
  <si>
    <t>Sinh viên có Mẹ bị bệnh hiểm nghèo: Mẹ mặc bệnh U màng não-phải phẩu thuật</t>
  </si>
  <si>
    <t>CLC_19CQT01</t>
  </si>
  <si>
    <t>18DQT5</t>
  </si>
  <si>
    <t>1821004977</t>
  </si>
  <si>
    <t>Nguyễn Xuân</t>
  </si>
  <si>
    <t>18DBH3</t>
  </si>
  <si>
    <t>1821004851</t>
  </si>
  <si>
    <t>Hảo</t>
  </si>
  <si>
    <t>18DQT6</t>
  </si>
  <si>
    <t>1821004939</t>
  </si>
  <si>
    <t>1921000335</t>
  </si>
  <si>
    <t>Trần Thị Thu</t>
  </si>
  <si>
    <t>1921000211</t>
  </si>
  <si>
    <t>Trương Thị Cẩm</t>
  </si>
  <si>
    <t>Ly</t>
  </si>
  <si>
    <t>Sinh viên có Anh/Chị/Em đang học tại Trường: Trương Thị Trúc Ly - Lớp 19DQT2-MSSV:1921000543</t>
  </si>
  <si>
    <t>1921003608</t>
  </si>
  <si>
    <t>Phan Kim</t>
  </si>
  <si>
    <t>1921003573</t>
  </si>
  <si>
    <t>Lê Thị Ly</t>
  </si>
  <si>
    <t>1921003667</t>
  </si>
  <si>
    <t>Lê Thị Kim</t>
  </si>
  <si>
    <t>Phụng</t>
  </si>
  <si>
    <t>1921003771</t>
  </si>
  <si>
    <t>Nguyễn Phạm Phương</t>
  </si>
  <si>
    <t>1921003857</t>
  </si>
  <si>
    <t>Nguyễn Hữu Thảo</t>
  </si>
  <si>
    <t>1921003808</t>
  </si>
  <si>
    <t>Ngô Thị</t>
  </si>
  <si>
    <t>1921003709</t>
  </si>
  <si>
    <t>Văn Đình</t>
  </si>
  <si>
    <t>CLC_19CTC</t>
  </si>
  <si>
    <t>18DNH1</t>
  </si>
  <si>
    <t>18DNH2</t>
  </si>
  <si>
    <t>1821006066</t>
  </si>
  <si>
    <t>Văn Thị Hải</t>
  </si>
  <si>
    <t>18DTC1</t>
  </si>
  <si>
    <t>1821005595</t>
  </si>
  <si>
    <t>Trương Thị Minh</t>
  </si>
  <si>
    <t>18DTC2</t>
  </si>
  <si>
    <t>Lê Thị Thanh</t>
  </si>
  <si>
    <t>1921002427</t>
  </si>
  <si>
    <t>1921004696</t>
  </si>
  <si>
    <t>Lý Thị Thái</t>
  </si>
  <si>
    <t>1921006180</t>
  </si>
  <si>
    <t>Trần Đức</t>
  </si>
  <si>
    <t>Chính</t>
  </si>
  <si>
    <t>CLC_19DNH03</t>
  </si>
  <si>
    <t>Đặng Thị Thảo</t>
  </si>
  <si>
    <t>1821000812</t>
  </si>
  <si>
    <t>Võ Quốc</t>
  </si>
  <si>
    <t>18DKB01</t>
  </si>
  <si>
    <t>1821002542</t>
  </si>
  <si>
    <t>Bành Tuệ</t>
  </si>
  <si>
    <t>Kiếm</t>
  </si>
  <si>
    <t>18DKB03</t>
  </si>
  <si>
    <t>18DTD</t>
  </si>
  <si>
    <t>1921004038</t>
  </si>
  <si>
    <t>Nhân</t>
  </si>
  <si>
    <t>19DKB01</t>
  </si>
  <si>
    <t>1921004002</t>
  </si>
  <si>
    <t>19DKB02</t>
  </si>
  <si>
    <t>19DKB04</t>
  </si>
  <si>
    <t>1921004026</t>
  </si>
  <si>
    <t>19DKB03</t>
  </si>
  <si>
    <t>1921002308</t>
  </si>
  <si>
    <t>Nguyễn Sông</t>
  </si>
  <si>
    <t>Tiền</t>
  </si>
  <si>
    <t>18DTM2</t>
  </si>
  <si>
    <t>CLC_19DTM05</t>
  </si>
  <si>
    <t>1921001925</t>
  </si>
  <si>
    <t>1921004177</t>
  </si>
  <si>
    <t>1921004178</t>
  </si>
  <si>
    <t>Võ Thị Thanh</t>
  </si>
  <si>
    <t>1921002115</t>
  </si>
  <si>
    <t>Trịnh Thị Hoàng</t>
  </si>
  <si>
    <t>Nhựt</t>
  </si>
  <si>
    <t>CLC_19DTM01</t>
  </si>
  <si>
    <t>18DLH2</t>
  </si>
  <si>
    <t>18DSK</t>
  </si>
  <si>
    <t>18DLH1</t>
  </si>
  <si>
    <t>18DKT2</t>
  </si>
  <si>
    <t>18DAC2</t>
  </si>
  <si>
    <t>18DAC1</t>
  </si>
  <si>
    <t>18DMC4</t>
  </si>
  <si>
    <t>18DMA1</t>
  </si>
  <si>
    <t>18DDA</t>
  </si>
  <si>
    <t>18DQT1</t>
  </si>
  <si>
    <t>18DQT7</t>
  </si>
  <si>
    <t>18DQT4</t>
  </si>
  <si>
    <t>18DQT3</t>
  </si>
  <si>
    <t>18DTC3</t>
  </si>
  <si>
    <t>18DHQ1</t>
  </si>
  <si>
    <t>18DTX</t>
  </si>
  <si>
    <t>18DTM1</t>
  </si>
  <si>
    <t>1921004200</t>
  </si>
  <si>
    <t>18DLG</t>
  </si>
  <si>
    <t>1921003807</t>
  </si>
  <si>
    <t>Đỗ Thanh</t>
  </si>
  <si>
    <t>1821004342</t>
  </si>
  <si>
    <t>Đặng Lê Tú</t>
  </si>
  <si>
    <t>Sương</t>
  </si>
  <si>
    <t>1921007397</t>
  </si>
  <si>
    <t>19DKS02</t>
  </si>
  <si>
    <t>Luyến</t>
  </si>
  <si>
    <t>1921007011</t>
  </si>
  <si>
    <t>Nguyễn Thành</t>
  </si>
  <si>
    <t>1921007447</t>
  </si>
  <si>
    <t>Phạm Hoàng</t>
  </si>
  <si>
    <t>19DQN03</t>
  </si>
  <si>
    <t>1821003046</t>
  </si>
  <si>
    <t>1921004887</t>
  </si>
  <si>
    <t>1921001259</t>
  </si>
  <si>
    <t>Võ Thị Mai</t>
  </si>
  <si>
    <t>1921000818</t>
  </si>
  <si>
    <t>1921001074</t>
  </si>
  <si>
    <t>Thẩm</t>
  </si>
  <si>
    <t>1921003265</t>
  </si>
  <si>
    <t>Trương Diệu Kiều</t>
  </si>
  <si>
    <t>19DTA02</t>
  </si>
  <si>
    <t>1921000079</t>
  </si>
  <si>
    <t>Nguyễn Yến</t>
  </si>
  <si>
    <t>1921003318</t>
  </si>
  <si>
    <t>Trần Hoài</t>
  </si>
  <si>
    <t>Sơn</t>
  </si>
  <si>
    <t>Lộc</t>
  </si>
  <si>
    <t>1821005343</t>
  </si>
  <si>
    <t>18DBH2</t>
  </si>
  <si>
    <t>18DQT2</t>
  </si>
  <si>
    <t>1821005215</t>
  </si>
  <si>
    <t>Phạm Ngọc Anh</t>
  </si>
  <si>
    <t>Sinh viên có Anh/Chị/Em đang học tại Trường: Phạm Ngọc Anh Thy - Lớp 18DMC3-MSSV:1821003876</t>
  </si>
  <si>
    <t>1921000287</t>
  </si>
  <si>
    <t>Trầm Diệu</t>
  </si>
  <si>
    <t>Vân</t>
  </si>
  <si>
    <t>1821001295</t>
  </si>
  <si>
    <t>1821001058</t>
  </si>
  <si>
    <t>Lê Uyển</t>
  </si>
  <si>
    <t>1921002443</t>
  </si>
  <si>
    <t>Phạm Thu</t>
  </si>
  <si>
    <t>1921004739</t>
  </si>
  <si>
    <t>Đỗ Thị Tú</t>
  </si>
  <si>
    <t>1921004365</t>
  </si>
  <si>
    <t>Nguyễn Thị Linh</t>
  </si>
  <si>
    <t>1921004344</t>
  </si>
  <si>
    <t>Nguyễn Thị Xuân</t>
  </si>
  <si>
    <t>1921004609</t>
  </si>
  <si>
    <t>Hồ Tấn</t>
  </si>
  <si>
    <t>Hoàng</t>
  </si>
  <si>
    <t>1821002611</t>
  </si>
  <si>
    <t>Vũ Ngọc Kiều</t>
  </si>
  <si>
    <t>1921003935</t>
  </si>
  <si>
    <t>Trần Thị Ngọc</t>
  </si>
  <si>
    <t>1921004091</t>
  </si>
  <si>
    <t>1921004092</t>
  </si>
  <si>
    <t>Thơ</t>
  </si>
  <si>
    <t>1821003434</t>
  </si>
  <si>
    <t>18DKQ</t>
  </si>
  <si>
    <t>1921004245</t>
  </si>
  <si>
    <t>Hồ Anh</t>
  </si>
  <si>
    <t>1821002538</t>
  </si>
  <si>
    <t>Khoa Kinh tế - Luật</t>
  </si>
  <si>
    <t>XI</t>
  </si>
  <si>
    <t>18DQF</t>
  </si>
  <si>
    <t>Trí</t>
  </si>
  <si>
    <t>Nguyễn Phước</t>
  </si>
  <si>
    <t>Vinh</t>
  </si>
  <si>
    <t>1821000434</t>
  </si>
  <si>
    <t>Võ Hoàng</t>
  </si>
  <si>
    <t>Nguyễn Lê Bảo</t>
  </si>
  <si>
    <t>1821001748</t>
  </si>
  <si>
    <t>18DKS01</t>
  </si>
  <si>
    <t>1821002488</t>
  </si>
  <si>
    <t>Bích</t>
  </si>
  <si>
    <t>1821002689</t>
  </si>
  <si>
    <t>Biều Thụy Ngọc</t>
  </si>
  <si>
    <t>1821002806</t>
  </si>
  <si>
    <t>Trương Ngô A</t>
  </si>
  <si>
    <t>1821003688</t>
  </si>
  <si>
    <t>Võ Thị Trúc</t>
  </si>
  <si>
    <t>1821004583</t>
  </si>
  <si>
    <t>Phạm Thiên</t>
  </si>
  <si>
    <t>1821005016</t>
  </si>
  <si>
    <t>Lê Hồ Bảo</t>
  </si>
  <si>
    <t>Nghi</t>
  </si>
  <si>
    <t>18DPF</t>
  </si>
  <si>
    <t>1921000031</t>
  </si>
  <si>
    <t>1921000055</t>
  </si>
  <si>
    <t>Lê Ngọc Bảo</t>
  </si>
  <si>
    <t>1921001674</t>
  </si>
  <si>
    <t>Nguyễn Hồng Phi</t>
  </si>
  <si>
    <t>1921003715</t>
  </si>
  <si>
    <t>Lê Phú</t>
  </si>
  <si>
    <t>Tân</t>
  </si>
  <si>
    <t>Huy</t>
  </si>
  <si>
    <t>Phạm Văn</t>
  </si>
  <si>
    <t>1921004839</t>
  </si>
  <si>
    <t>1921004849</t>
  </si>
  <si>
    <t>1921004957</t>
  </si>
  <si>
    <t>1921004970</t>
  </si>
  <si>
    <t>Lê Thị Hoài</t>
  </si>
  <si>
    <t>Ty</t>
  </si>
  <si>
    <t>1921007238</t>
  </si>
  <si>
    <t>Nguyễn Mạnh</t>
  </si>
  <si>
    <t>Tiến</t>
  </si>
  <si>
    <t>CLC_19DKS03</t>
  </si>
  <si>
    <t>1921005446</t>
  </si>
  <si>
    <t>Lê Thị Ngọc</t>
  </si>
  <si>
    <t>1821003086</t>
  </si>
  <si>
    <t>Nguyễn Đặng Mỹ</t>
  </si>
  <si>
    <t>Trà</t>
  </si>
  <si>
    <t>1821003020</t>
  </si>
  <si>
    <t>Bùi Thị Kiều</t>
  </si>
  <si>
    <t>1821001247</t>
  </si>
  <si>
    <t>Hà Thị Ngọc</t>
  </si>
  <si>
    <t>1821001207</t>
  </si>
  <si>
    <t>Vũ Ngọc Thúy</t>
  </si>
  <si>
    <t>1921004615</t>
  </si>
  <si>
    <t>Đỗ Xuân Nhật</t>
  </si>
  <si>
    <t>1821002692</t>
  </si>
  <si>
    <t>Đào Thị Thu</t>
  </si>
  <si>
    <t>1821005822</t>
  </si>
  <si>
    <t>Huỳnh Quốc</t>
  </si>
  <si>
    <t>Mẫn</t>
  </si>
  <si>
    <t>1921003994</t>
  </si>
  <si>
    <t>Trần Hoàng Kim</t>
  </si>
  <si>
    <t>Lợi</t>
  </si>
  <si>
    <t>1921004156</t>
  </si>
  <si>
    <t>Trương Ngọc Thảo</t>
  </si>
  <si>
    <t>1821001868</t>
  </si>
  <si>
    <t>Đào Thị Kim</t>
  </si>
  <si>
    <t>1821005388</t>
  </si>
  <si>
    <t>Lê Hoàng Mỹ</t>
  </si>
  <si>
    <t>1821004304</t>
  </si>
  <si>
    <t>Nguyễn Thị Cát</t>
  </si>
  <si>
    <t>1921006928</t>
  </si>
  <si>
    <t>Hồ Bảo</t>
  </si>
  <si>
    <t>1921007158</t>
  </si>
  <si>
    <t>Trần Nguyễn Thảo</t>
  </si>
  <si>
    <t>1921003392</t>
  </si>
  <si>
    <t>1821004966</t>
  </si>
  <si>
    <t>Nguyễn Kim</t>
  </si>
  <si>
    <t>18DBH1</t>
  </si>
  <si>
    <t>1921003759</t>
  </si>
  <si>
    <t>Ngô Thị Minh</t>
  </si>
  <si>
    <t>1921003621</t>
  </si>
  <si>
    <t>Lê Gia Tâm</t>
  </si>
  <si>
    <t>1921003655</t>
  </si>
  <si>
    <t>1921005186</t>
  </si>
  <si>
    <t>Ngô Quang</t>
  </si>
  <si>
    <t>CLC_19DQT05</t>
  </si>
  <si>
    <t>1921003783</t>
  </si>
  <si>
    <t>Từ Phước</t>
  </si>
  <si>
    <t>CLC_19DQT07</t>
  </si>
  <si>
    <t>2021002936</t>
  </si>
  <si>
    <t>2021005222</t>
  </si>
  <si>
    <t>Mai Thành</t>
  </si>
  <si>
    <t>2021007220</t>
  </si>
  <si>
    <t>Huỳnh Ngọc Thanh</t>
  </si>
  <si>
    <t>Sinh viên có Cha bị bệnh hiểm nghèo: Khuyết tật đặc biệt nặng 81%</t>
  </si>
  <si>
    <t>Viện Đào tạo Quốc tế</t>
  </si>
  <si>
    <t>XII</t>
  </si>
  <si>
    <t>(Kèm theo Quyết định số:                /QĐ-ĐHTCM ngày     /       /2021)</t>
  </si>
  <si>
    <t>1821000031</t>
  </si>
  <si>
    <t>Lê Thị Diệu</t>
  </si>
  <si>
    <t>1821000151</t>
  </si>
  <si>
    <t>1821000287</t>
  </si>
  <si>
    <t>Dương Nguyễn Trâm</t>
  </si>
  <si>
    <t>1821000710</t>
  </si>
  <si>
    <t>1821000791</t>
  </si>
  <si>
    <t>Trần Thị Mỹ</t>
  </si>
  <si>
    <t>Sinh viên mắc bệnh hiểm nghèo (Bạch cầu dòng lympho)</t>
  </si>
  <si>
    <t>1821001141</t>
  </si>
  <si>
    <t>Sinh viên có Anh/Chị/Em đang học tại Trường: Vũ Ngọc Thúy Quyên - Lớp 20DQT02-MSSV:2021003049</t>
  </si>
  <si>
    <t>1821001221</t>
  </si>
  <si>
    <t>Lê Bảo</t>
  </si>
  <si>
    <t>1821001231</t>
  </si>
  <si>
    <t>Huỳnh Thị Bích</t>
  </si>
  <si>
    <t>1821001337</t>
  </si>
  <si>
    <t>Bùi Nguyễn Huyền</t>
  </si>
  <si>
    <t>Sinh viên có Mẹ mắc bệnh hiểm nghèo (Ung thư tuyến Giáp)</t>
  </si>
  <si>
    <t>1821001737</t>
  </si>
  <si>
    <t>Lê Thị Yến</t>
  </si>
  <si>
    <t>Kha</t>
  </si>
  <si>
    <t>1821001747</t>
  </si>
  <si>
    <t>Vũ Ánh</t>
  </si>
  <si>
    <t>1821001757</t>
  </si>
  <si>
    <t>Quách Thị Phương</t>
  </si>
  <si>
    <t>1821001780</t>
  </si>
  <si>
    <t>1821001862</t>
  </si>
  <si>
    <t>Nguyễn Lê Cẩm</t>
  </si>
  <si>
    <t>1821001865</t>
  </si>
  <si>
    <t>Nguyễn</t>
  </si>
  <si>
    <t>1821002459</t>
  </si>
  <si>
    <t>1821002632</t>
  </si>
  <si>
    <t>1821002676</t>
  </si>
  <si>
    <t>Sinh viên có Mẹ mắc bệnh hiểm nghèo (Hở van tim nặng)</t>
  </si>
  <si>
    <t>18DKB04</t>
  </si>
  <si>
    <t>1821002699</t>
  </si>
  <si>
    <t>1821002782</t>
  </si>
  <si>
    <t>Lê Minh</t>
  </si>
  <si>
    <t>CLC_18DKT02</t>
  </si>
  <si>
    <t>Sinh viên có Cha mắc bệnh hiểm nghèo (Khuyết tật nặng)</t>
  </si>
  <si>
    <t>1821003078</t>
  </si>
  <si>
    <t>Lộc Mỹ</t>
  </si>
  <si>
    <t>Sinh viên có Anh/Chị/Em đang học tại Trường: Nguyễn Đặng Thu My - Lớp CLC20DTM02-MSSV:2021001994</t>
  </si>
  <si>
    <t>1821003153</t>
  </si>
  <si>
    <t>Trần Cao Thúy</t>
  </si>
  <si>
    <t>Sinh viên có hoàn cảnh đặc biệt khó khăn: Sinh viên có Cha, Mẹ ly hôn, Mẹ bị nghỉ việc do ảnh hưởng dịch bệnh Covid-19</t>
  </si>
  <si>
    <t>1821003285</t>
  </si>
  <si>
    <t>1821003363</t>
  </si>
  <si>
    <t>1821003634</t>
  </si>
  <si>
    <t>Phan Thị</t>
  </si>
  <si>
    <t>Sinh viên có Cha mắc bệnh hiểm nghèo (Bị tai nạn-chấn thương sọ não-tổn hại thần kinh)</t>
  </si>
  <si>
    <t>1821003646</t>
  </si>
  <si>
    <t>Võ Văn</t>
  </si>
  <si>
    <t>1821003657</t>
  </si>
  <si>
    <t>Phạm Tiến</t>
  </si>
  <si>
    <t>Sinh viên Mồ côi cả cha lẫn mẹ</t>
  </si>
  <si>
    <t>1821003818</t>
  </si>
  <si>
    <t>Nguyễn Đức</t>
  </si>
  <si>
    <t>CLC_18DMA04</t>
  </si>
  <si>
    <t>1821004101</t>
  </si>
  <si>
    <t>Phạm Thanh</t>
  </si>
  <si>
    <t>Nhã</t>
  </si>
  <si>
    <t>CLC_18DMA05</t>
  </si>
  <si>
    <t>Sinh viên có Mẹ mắc bệnh hiểm nghèo (Ung thư tuyến mang tai)</t>
  </si>
  <si>
    <t>1821004161</t>
  </si>
  <si>
    <t>Nguyễn Lê Phương</t>
  </si>
  <si>
    <t>18DTA02</t>
  </si>
  <si>
    <t>Sinh viên có hoàn cảnh đặc biệt khó khăn: Sinh viên thuộc gia đình có ba mẹ ly thân, sống cùng ông bà nội, đợt dịch covid-19 vừa qua không may là f1, hiện Ba sức khỏe yếu, học phí chủ yếu từ việc nhận học bổng KKHT và đi làm thêm nhưng hiện tại không có thu nhập</t>
  </si>
  <si>
    <t>1821004350</t>
  </si>
  <si>
    <t>Dương Thị Hoài</t>
  </si>
  <si>
    <t>1821004450</t>
  </si>
  <si>
    <t>Giao</t>
  </si>
  <si>
    <t>1821004736</t>
  </si>
  <si>
    <t>Chung</t>
  </si>
  <si>
    <t>18DQK</t>
  </si>
  <si>
    <t>1821004754</t>
  </si>
  <si>
    <t>Nguyễn Thị Thuỳ</t>
  </si>
  <si>
    <t>CLC_18DQT03</t>
  </si>
  <si>
    <t>1821004848</t>
  </si>
  <si>
    <t>SV có Cha bị bệnh hiểm nghèo (Ung thư vòm họng)</t>
  </si>
  <si>
    <t>1821004884</t>
  </si>
  <si>
    <t>1821004965</t>
  </si>
  <si>
    <t>Trần Ngọc Minh</t>
  </si>
  <si>
    <t>Luân</t>
  </si>
  <si>
    <t>1821005183</t>
  </si>
  <si>
    <t>Cao Trần Phương</t>
  </si>
  <si>
    <t>Sinh viên có Anh/Chị/Em đang học tại Trường: Nguyễn Thị Thanh Hương - Lớp 18DKB2-MSSV:1821002538</t>
  </si>
  <si>
    <t>1821005446</t>
  </si>
  <si>
    <t>1821005573</t>
  </si>
  <si>
    <t>SV có Cha mắc bệnh hểm nghèo (Khuyết tật đặc biệt nặng)</t>
  </si>
  <si>
    <t>1911000241</t>
  </si>
  <si>
    <t>1911000508</t>
  </si>
  <si>
    <t>Nguyễn Triệu</t>
  </si>
  <si>
    <t>1911000686</t>
  </si>
  <si>
    <t>Trần Lê Thanh</t>
  </si>
  <si>
    <t>1911000838</t>
  </si>
  <si>
    <t>Hồ Thị Trà</t>
  </si>
  <si>
    <t>CLC_19CKS01</t>
  </si>
  <si>
    <t>1921000025</t>
  </si>
  <si>
    <t>Nguyễn Hồ Bích</t>
  </si>
  <si>
    <t>1921000036</t>
  </si>
  <si>
    <t>Hợp</t>
  </si>
  <si>
    <t>1921000063</t>
  </si>
  <si>
    <t>Bùi Thụy Quỳnh</t>
  </si>
  <si>
    <t>1921000074</t>
  </si>
  <si>
    <t>Trần Thị Bích</t>
  </si>
  <si>
    <t>Trăm</t>
  </si>
  <si>
    <t>1921000180</t>
  </si>
  <si>
    <t>19DQT5</t>
  </si>
  <si>
    <t>Sinh viên có Anh/Chị/Em đang học tại Trường:Nguyễn Thị Ngọc Xuân - Lớp 21DKQ03-MSSV:2121008174</t>
  </si>
  <si>
    <t>1921000196</t>
  </si>
  <si>
    <t>Hoàng Thị Hải</t>
  </si>
  <si>
    <t>19DQT3</t>
  </si>
  <si>
    <t>19DQT4</t>
  </si>
  <si>
    <t>19DQT1</t>
  </si>
  <si>
    <t>1921000589</t>
  </si>
  <si>
    <t>Nguyễn Vũ Như</t>
  </si>
  <si>
    <t>CLC_19DQT01</t>
  </si>
  <si>
    <t>1921000725</t>
  </si>
  <si>
    <t>Nguyễn Giao</t>
  </si>
  <si>
    <t>19DQH2</t>
  </si>
  <si>
    <t>Sinh viên bị ảnh hưởng dịch bệnh Covid-19: Cha Mẹ bị mất việc làm - bản thân SV là F0</t>
  </si>
  <si>
    <t>1921000754</t>
  </si>
  <si>
    <t>Phạm Thị Trà</t>
  </si>
  <si>
    <t>19DQH1</t>
  </si>
  <si>
    <t>1921000783</t>
  </si>
  <si>
    <t>Huỳnh Thị Anh</t>
  </si>
  <si>
    <t>19DMC3</t>
  </si>
  <si>
    <t>1921000799</t>
  </si>
  <si>
    <t>Thái Thị Hồng</t>
  </si>
  <si>
    <t>Cẩm</t>
  </si>
  <si>
    <t>19DMA2</t>
  </si>
  <si>
    <t>1921000884</t>
  </si>
  <si>
    <t>19DMC1</t>
  </si>
  <si>
    <t>1921000959</t>
  </si>
  <si>
    <t>Cao Vũ Kim</t>
  </si>
  <si>
    <t>1921000998</t>
  </si>
  <si>
    <t>1921001049</t>
  </si>
  <si>
    <t>Võ Ngọc</t>
  </si>
  <si>
    <t>Tiếng</t>
  </si>
  <si>
    <t>1921001275</t>
  </si>
  <si>
    <t>19DTM3</t>
  </si>
  <si>
    <t>1921001709</t>
  </si>
  <si>
    <t>Lê Hoàng Huy</t>
  </si>
  <si>
    <t>Vũ</t>
  </si>
  <si>
    <t>19DTM2</t>
  </si>
  <si>
    <t>1921001737</t>
  </si>
  <si>
    <t>19DKQ1</t>
  </si>
  <si>
    <t>Sinh viên có Cha mắc bệnh hiểm nghèo (U Phúc mạc)</t>
  </si>
  <si>
    <t>1921001834</t>
  </si>
  <si>
    <t>19DTM1</t>
  </si>
  <si>
    <t>1921001881</t>
  </si>
  <si>
    <t>Nguyễn Phạm Huỳnh</t>
  </si>
  <si>
    <t>Sinh viên có Anh/Chị/Em đang học tại Trường: Nguyễn Phạm Thúy Anh - Lớp 21DLH1-MSSV:2121005398</t>
  </si>
  <si>
    <t>1921001892</t>
  </si>
  <si>
    <t>Lê Như Phương</t>
  </si>
  <si>
    <t>1921001899</t>
  </si>
  <si>
    <t>Tính</t>
  </si>
  <si>
    <t>1921001905</t>
  </si>
  <si>
    <t>1921001907</t>
  </si>
  <si>
    <t>Trần Bảo</t>
  </si>
  <si>
    <t>1921001935</t>
  </si>
  <si>
    <t>Lương Huỳnh Trang</t>
  </si>
  <si>
    <t>1921001938</t>
  </si>
  <si>
    <t>Phạm Yến</t>
  </si>
  <si>
    <t>1921002023</t>
  </si>
  <si>
    <t>Sinh viên có Anh/Chị/Em đang học tại Trường: Nguyễn Thị Hảo- Lớp 20DKT04-MSSV:2021009867</t>
  </si>
  <si>
    <t>1921002075</t>
  </si>
  <si>
    <t>1921002281</t>
  </si>
  <si>
    <t>Võ Hoàng Anh</t>
  </si>
  <si>
    <t>19DHQ1</t>
  </si>
  <si>
    <t>19DNH2</t>
  </si>
  <si>
    <t>Sinh viên có Anh/Chị/Em đang học tại Trường: Phạm Thu Thảo - Lớp 18DBH2-MSSV: 1821002468</t>
  </si>
  <si>
    <t>1921002519</t>
  </si>
  <si>
    <t>19DAC2</t>
  </si>
  <si>
    <t>1921002871</t>
  </si>
  <si>
    <t>Lý Thị Kim</t>
  </si>
  <si>
    <t>19DLH2</t>
  </si>
  <si>
    <t>Sinh viên bị ảnh hưởng dịch bệnh Covid-19: Bản thân mắc bệnh F0</t>
  </si>
  <si>
    <t>1921002964</t>
  </si>
  <si>
    <t>Phan Nguyễn Quỳnh</t>
  </si>
  <si>
    <t>1921002998</t>
  </si>
  <si>
    <t>Nguyễn Thị Thảo</t>
  </si>
  <si>
    <t>19DKS01</t>
  </si>
  <si>
    <t>1921003000</t>
  </si>
  <si>
    <t>1921003007</t>
  </si>
  <si>
    <t>Ngô Kim</t>
  </si>
  <si>
    <t>Khải</t>
  </si>
  <si>
    <t>1921003018</t>
  </si>
  <si>
    <t>1921003129</t>
  </si>
  <si>
    <t>Phù Như</t>
  </si>
  <si>
    <t>19DQN01</t>
  </si>
  <si>
    <t>1921003152</t>
  </si>
  <si>
    <t>Trần Nguyễn Hồng</t>
  </si>
  <si>
    <t>1921003204</t>
  </si>
  <si>
    <t>Duy</t>
  </si>
  <si>
    <t>1921003231</t>
  </si>
  <si>
    <t>Trần Gia</t>
  </si>
  <si>
    <t>1921003292</t>
  </si>
  <si>
    <t>Nguyễn Phạm Hoàng</t>
  </si>
  <si>
    <t>Sinh viên bị ảnh hưởng dịch bệnh Covid-19: Cha Mẹ bị mất việc làm_Bản thân sinh viên đang nhiễm bệnh-F0</t>
  </si>
  <si>
    <t>1921003329</t>
  </si>
  <si>
    <t>Nguyễn Phương</t>
  </si>
  <si>
    <t>1921003363</t>
  </si>
  <si>
    <t>Nguyễn Hoàng Quỳnh</t>
  </si>
  <si>
    <t>1921003369</t>
  </si>
  <si>
    <t>Trần Thị Tú</t>
  </si>
  <si>
    <t>1921003526</t>
  </si>
  <si>
    <t>Đoàn Trung</t>
  </si>
  <si>
    <t>Sinh viên bị ảnh hưởng dịch bệnh Covid-19: Cha Mẹ bị mất việc làm-Bản Thân là F0</t>
  </si>
  <si>
    <t>1921003561</t>
  </si>
  <si>
    <t>Phạm Thị Ái</t>
  </si>
  <si>
    <t>19DBH2</t>
  </si>
  <si>
    <t>1921003579</t>
  </si>
  <si>
    <t>Đàm Đức</t>
  </si>
  <si>
    <t>Mạnh</t>
  </si>
  <si>
    <t>19DQT2</t>
  </si>
  <si>
    <t>19DBH3</t>
  </si>
  <si>
    <t>1921003778</t>
  </si>
  <si>
    <t>Bùi Trọng</t>
  </si>
  <si>
    <t>Sinh viên thuộc hộ cận nghèo (SV đang nhiễm bệnh Covid-19 - F0)</t>
  </si>
  <si>
    <t>Lê Thị Trúc</t>
  </si>
  <si>
    <t>Sinh viên có Anh/Chị/Em đang học tại Trường: Lê Thị Thanh Trúc - Lớp 18DTC02-MSSV:1821006003</t>
  </si>
  <si>
    <t>19DDA</t>
  </si>
  <si>
    <t>1921003861</t>
  </si>
  <si>
    <t>Hồ Ngọc Như</t>
  </si>
  <si>
    <t>1921003899</t>
  </si>
  <si>
    <t>Hồ Quỳnh</t>
  </si>
  <si>
    <t>1921003995</t>
  </si>
  <si>
    <t>Trần Nguyễn Đại</t>
  </si>
  <si>
    <t>Sinh viên có mẹ bị bệnh hiểm nghèo: Mẹ thuộc đối tượng người khuyết tật vận động (Khuyết tật nặng)</t>
  </si>
  <si>
    <t>1921004011</t>
  </si>
  <si>
    <t>Đặng Thị Thúy</t>
  </si>
  <si>
    <t>Mụi</t>
  </si>
  <si>
    <t>Sinh viên có Anh/Chị/Em đang học tại Trường: Trần Thị Kim Thủy - Lớp 19DTC02-MSSV: 1921004702</t>
  </si>
  <si>
    <t>1921004037</t>
  </si>
  <si>
    <t>1921004104</t>
  </si>
  <si>
    <t>Thũy</t>
  </si>
  <si>
    <t>1921004116</t>
  </si>
  <si>
    <t>Nguyễn Thị Bảo</t>
  </si>
  <si>
    <t>1921004132</t>
  </si>
  <si>
    <t>Sinh viên có Cha mắc bệnh hiểm nghèo (Nhồi máu não bán cầu)</t>
  </si>
  <si>
    <t>1921004148</t>
  </si>
  <si>
    <t>Hồng Võ Xuân</t>
  </si>
  <si>
    <t>CLC_19DTM09</t>
  </si>
  <si>
    <t>1921004151</t>
  </si>
  <si>
    <t>Đào Tường</t>
  </si>
  <si>
    <t>1921004153</t>
  </si>
  <si>
    <t>Lâm Hương</t>
  </si>
  <si>
    <t>Sinh viên có Anh/Chị/Em đang học tại Trường: Võ Thị Thanh Duyên - Lớp 19DTM2-MSSV:1921004181</t>
  </si>
  <si>
    <t>19DKQ2</t>
  </si>
  <si>
    <t>1921004337</t>
  </si>
  <si>
    <t>Võ Hồ Anh</t>
  </si>
  <si>
    <t>19DPF</t>
  </si>
  <si>
    <t>19DTC3</t>
  </si>
  <si>
    <t>1921004350</t>
  </si>
  <si>
    <t>Trương Trần Kim</t>
  </si>
  <si>
    <t>19DTC1</t>
  </si>
  <si>
    <t>19DQF</t>
  </si>
  <si>
    <t>1921004499</t>
  </si>
  <si>
    <t>Đậu Thị</t>
  </si>
  <si>
    <t>Mến</t>
  </si>
  <si>
    <t>19DTX</t>
  </si>
  <si>
    <t>1921004533</t>
  </si>
  <si>
    <t>Sinh viên có Anh/Chị/Em đang học tại Trường: Nguyễn Thị Kim Liên - Lớp - CLC19DKS02-MSSV:1921007136</t>
  </si>
  <si>
    <t>19DNH1</t>
  </si>
  <si>
    <t>1921004697</t>
  </si>
  <si>
    <t>Nguyễn Thị Hoài</t>
  </si>
  <si>
    <t>1921004798</t>
  </si>
  <si>
    <t>Nguyễn Thị Triệu</t>
  </si>
  <si>
    <t>19DTC2</t>
  </si>
  <si>
    <t>1921004811</t>
  </si>
  <si>
    <t>1921004819</t>
  </si>
  <si>
    <t>Lê Thị Hoàng</t>
  </si>
  <si>
    <t>19DKT2</t>
  </si>
  <si>
    <t>Sinh viên có hoàn cảnh đặc biệt khó khăn: Sinh viên thuộc gia đình bị ảnh hưởng thiên tai</t>
  </si>
  <si>
    <t>1921004842</t>
  </si>
  <si>
    <t>Vũ Thị Thảo</t>
  </si>
  <si>
    <t>19DAC1</t>
  </si>
  <si>
    <t>1921004843</t>
  </si>
  <si>
    <t>19DKT1</t>
  </si>
  <si>
    <t>1921004860</t>
  </si>
  <si>
    <t>1921004950</t>
  </si>
  <si>
    <t>Trần Thái Bảo</t>
  </si>
  <si>
    <t>1921005177</t>
  </si>
  <si>
    <t>Cao Nhật</t>
  </si>
  <si>
    <t>Quang</t>
  </si>
  <si>
    <t>CLC_19DQT06</t>
  </si>
  <si>
    <t>Sinh viên mắc bệnh hiểm nghèo</t>
  </si>
  <si>
    <t>CLC_19DMA03</t>
  </si>
  <si>
    <t>1921005380</t>
  </si>
  <si>
    <t>Đặng Thị Kiều</t>
  </si>
  <si>
    <t>Chinh</t>
  </si>
  <si>
    <t>1921005381</t>
  </si>
  <si>
    <t>Đặng Văn</t>
  </si>
  <si>
    <t>Đăng</t>
  </si>
  <si>
    <t>CLC_19DMA08</t>
  </si>
  <si>
    <t>Sinh viên có Anh/Chị/Em đang học tại Trường:Đặng Thị Trà My  - Lớp: CLC_21DKT01 -MSSV:2121000900</t>
  </si>
  <si>
    <t>1921005438</t>
  </si>
  <si>
    <t>Tiêu Kim</t>
  </si>
  <si>
    <t>Sinh viên có Anh/Chị/Em đang học tại Trường: Lê Thị Ngọc Quỳnh - Lớp CLC_19DMA05-MSSV:1921005628</t>
  </si>
  <si>
    <t>1921005493</t>
  </si>
  <si>
    <t>1921005527</t>
  </si>
  <si>
    <t>Cao Y</t>
  </si>
  <si>
    <t>Sinh viên bị ảnh hưởng dịch bệnh Covid-19: Gia đình đơn thân, Mẹ bị mất việc làm, 2 mẹ con bị nhiễm bệnh F0, mẹ nặng, SV bị nhẹ</t>
  </si>
  <si>
    <t>1921005535</t>
  </si>
  <si>
    <t>Hồ Thị Thành</t>
  </si>
  <si>
    <t>1921005544</t>
  </si>
  <si>
    <t>1921005581</t>
  </si>
  <si>
    <t>Hồ Phạm Hoàng</t>
  </si>
  <si>
    <t>1921005585</t>
  </si>
  <si>
    <t>Nguyễn Hồng</t>
  </si>
  <si>
    <t>1921005615</t>
  </si>
  <si>
    <t>Nguyễn Hà</t>
  </si>
  <si>
    <t>Sinh viên bị ảnh hưởng dịch bệnh Covid-19: Cha Mẹ bị mất việc làm, đang là F0</t>
  </si>
  <si>
    <t>1921005698</t>
  </si>
  <si>
    <t>CLC_19DMA04</t>
  </si>
  <si>
    <t>1921005806</t>
  </si>
  <si>
    <t>1921005841</t>
  </si>
  <si>
    <t>Đỗ Nguyễn Tú</t>
  </si>
  <si>
    <t>CLC_19DTM04</t>
  </si>
  <si>
    <t>1921005855</t>
  </si>
  <si>
    <t>Nguyễn Ngọc Lan</t>
  </si>
  <si>
    <t>1921005929</t>
  </si>
  <si>
    <t>Diệp Duy</t>
  </si>
  <si>
    <t>Khương</t>
  </si>
  <si>
    <t>1921005972</t>
  </si>
  <si>
    <t>Đỗ Tuyết</t>
  </si>
  <si>
    <t>1921005978</t>
  </si>
  <si>
    <t>Nguyễn Thảo</t>
  </si>
  <si>
    <t>1921005989</t>
  </si>
  <si>
    <t>Huỳnh Yến</t>
  </si>
  <si>
    <t>1921006002</t>
  </si>
  <si>
    <t>Nguyễn Trần Quỳnh</t>
  </si>
  <si>
    <t>1921006029</t>
  </si>
  <si>
    <t>Trần Đặng Như</t>
  </si>
  <si>
    <t xml:space="preserve">Sinh viên bị ảnh hưởng dịch bệnh Covid-19: Gia đình và bản thân bị nhiễm bệnh covid-19 (F0), Cha Mẹ bị mất việc làm </t>
  </si>
  <si>
    <t>1921006047</t>
  </si>
  <si>
    <t>Đỗ Minh</t>
  </si>
  <si>
    <t>1921006056</t>
  </si>
  <si>
    <t>Đỗ Lê Anh</t>
  </si>
  <si>
    <t>1921006064</t>
  </si>
  <si>
    <t>1921006115</t>
  </si>
  <si>
    <t>Nguyễn Trương Thu</t>
  </si>
  <si>
    <t>1921006120</t>
  </si>
  <si>
    <t>Bùi Nhật</t>
  </si>
  <si>
    <t>1921006130</t>
  </si>
  <si>
    <t>Phan Thúy</t>
  </si>
  <si>
    <t>1921006669</t>
  </si>
  <si>
    <t>Hoàng Minh</t>
  </si>
  <si>
    <t>19DTK2</t>
  </si>
  <si>
    <t>Sinh viên có Anh/Chị/Em đang học tại Trường: Hoàng Minh Thắng - Lớp 20DHT01-MSSV:2021010286</t>
  </si>
  <si>
    <t>19DTH3</t>
  </si>
  <si>
    <t>Sinh viên có Cha mắc bệnh hiểm nghèo (Mất sức lao động)</t>
  </si>
  <si>
    <t>1921006743</t>
  </si>
  <si>
    <t>Phạm Duy</t>
  </si>
  <si>
    <t>19DTH2</t>
  </si>
  <si>
    <t>1921006823</t>
  </si>
  <si>
    <t>1921006834</t>
  </si>
  <si>
    <t>19DTH1</t>
  </si>
  <si>
    <t>1921006843</t>
  </si>
  <si>
    <t>Trần Ngọc Hoài</t>
  </si>
  <si>
    <t>1921006850</t>
  </si>
  <si>
    <t>Trần Lương Thành</t>
  </si>
  <si>
    <t>1921006859</t>
  </si>
  <si>
    <t>Bùi Kiều</t>
  </si>
  <si>
    <t>1921006865</t>
  </si>
  <si>
    <t>1921006878</t>
  </si>
  <si>
    <t>Dương Gia</t>
  </si>
  <si>
    <t>1921006901</t>
  </si>
  <si>
    <t>Vui</t>
  </si>
  <si>
    <t>Sinh viên có Mẹ bị bệnh hiểm nghèo: Mẹ bị bệnh thận hư (Thuộc gia đình đơn thân+người dân tộc)</t>
  </si>
  <si>
    <t>1921006932</t>
  </si>
  <si>
    <t>Trịnh Thị Lệ</t>
  </si>
  <si>
    <t>19DSK</t>
  </si>
  <si>
    <t>Sinh viên có Cha mắc bệnh hiểm nghèo (Khuyết tật vận động nặng)</t>
  </si>
  <si>
    <t>1921006933</t>
  </si>
  <si>
    <t>1921006958</t>
  </si>
  <si>
    <t>1921006986</t>
  </si>
  <si>
    <t>Phạm Thị Yến</t>
  </si>
  <si>
    <t>1921006999</t>
  </si>
  <si>
    <t>Nguyễn Hoàng Phương</t>
  </si>
  <si>
    <t>1921007005</t>
  </si>
  <si>
    <t>Thái Kim</t>
  </si>
  <si>
    <t>19DLH1</t>
  </si>
  <si>
    <t>1921007026</t>
  </si>
  <si>
    <t>Nguyễn Ngọc Phương</t>
  </si>
  <si>
    <t>1921007031</t>
  </si>
  <si>
    <t>Võ Thị Thu</t>
  </si>
  <si>
    <t>1921007035</t>
  </si>
  <si>
    <t>Đặng Thị Nhã</t>
  </si>
  <si>
    <t>1921007173</t>
  </si>
  <si>
    <t>Nguyễn Ý</t>
  </si>
  <si>
    <t>CLC_19DKS02</t>
  </si>
  <si>
    <t>1921007270</t>
  </si>
  <si>
    <t>Võ Lan</t>
  </si>
  <si>
    <t>1921007337</t>
  </si>
  <si>
    <t>1921007345</t>
  </si>
  <si>
    <t>Lê Thị U</t>
  </si>
  <si>
    <t>1921007362</t>
  </si>
  <si>
    <t>Hoàng Yến</t>
  </si>
  <si>
    <t>1921007383</t>
  </si>
  <si>
    <t>Phạm Thị Mỹ</t>
  </si>
  <si>
    <t>1921007422</t>
  </si>
  <si>
    <t>Cao Thị Thanh</t>
  </si>
  <si>
    <t>1921007428</t>
  </si>
  <si>
    <t>Mai Thị Tường</t>
  </si>
  <si>
    <t>1921007431</t>
  </si>
  <si>
    <t>Dư Triệu</t>
  </si>
  <si>
    <t>1921007475</t>
  </si>
  <si>
    <t>Bùi Ngọc Thanh</t>
  </si>
  <si>
    <t>1921007526</t>
  </si>
  <si>
    <t>Trần Thế</t>
  </si>
  <si>
    <t>Sinh viên có Anh/Chị/Em đang học tại Trường: Trần Thế Duyên - Lớp 21DKB01-MSSV:2121007893</t>
  </si>
  <si>
    <t>Sinh viên có hoàn cảnh đặc biệt khó khăn: Sinh viên thuộc gia đình đơn thân, gia đình có bà ngoại lớn tuổi - sức khỏe yếu, Mẹ lao động tự do, hay đau xương khớp, còn có em đang đi học</t>
  </si>
  <si>
    <t>1921007579</t>
  </si>
  <si>
    <t>1921007583</t>
  </si>
  <si>
    <t>Võ Anh</t>
  </si>
  <si>
    <t>2021000005</t>
  </si>
  <si>
    <t>Lâm Võ Thảo</t>
  </si>
  <si>
    <t>CLC_20DQT01</t>
  </si>
  <si>
    <t>2021000134</t>
  </si>
  <si>
    <t>CLC_20DMA01</t>
  </si>
  <si>
    <t>2021000221</t>
  </si>
  <si>
    <t>Đặng Thị Mỹ</t>
  </si>
  <si>
    <t>CLC_20DTM02</t>
  </si>
  <si>
    <t>Sinh viên có Anh/Chị/Em đang học tại Trường: Đặng Thị Hồng Thắm - Lớp CLC21DTM02-MSSV:2121004010</t>
  </si>
  <si>
    <t>2021000389</t>
  </si>
  <si>
    <t>Nguyễn Anh</t>
  </si>
  <si>
    <t>20DTA01</t>
  </si>
  <si>
    <t>2021000442</t>
  </si>
  <si>
    <t>Lương Thị</t>
  </si>
  <si>
    <t>20DDA</t>
  </si>
  <si>
    <t>20DMA2</t>
  </si>
  <si>
    <t>2021000836</t>
  </si>
  <si>
    <t>20DQF</t>
  </si>
  <si>
    <t xml:space="preserve">Sinh viên bị ảnh hưởng dịch bệnh Covid-19: Bản thân nhiễm bệnh Covid-19 (F0), Cha Mẹ bị mất việc làm </t>
  </si>
  <si>
    <t>2021000896</t>
  </si>
  <si>
    <t>2021000958</t>
  </si>
  <si>
    <t>Huỳnh Thị Mỹ</t>
  </si>
  <si>
    <t>20DAC1</t>
  </si>
  <si>
    <t>2021001017</t>
  </si>
  <si>
    <t>Trung</t>
  </si>
  <si>
    <t>20DTH2</t>
  </si>
  <si>
    <t>2021001197</t>
  </si>
  <si>
    <t>20DQN01</t>
  </si>
  <si>
    <t>2021001259</t>
  </si>
  <si>
    <t>Lương Ngọc</t>
  </si>
  <si>
    <t>IP_20DMA</t>
  </si>
  <si>
    <t>2021001576</t>
  </si>
  <si>
    <t>Nguyễn Như</t>
  </si>
  <si>
    <t>2021001584</t>
  </si>
  <si>
    <t>Lê Hoàng Mai</t>
  </si>
  <si>
    <t>2021001640</t>
  </si>
  <si>
    <t>Nguyễn Thị Duyên</t>
  </si>
  <si>
    <t>CLC_20DMA02</t>
  </si>
  <si>
    <t>2021001742</t>
  </si>
  <si>
    <t>2021001744</t>
  </si>
  <si>
    <t>Tăng Ngọc Như</t>
  </si>
  <si>
    <t>2021002526</t>
  </si>
  <si>
    <t>Lê Thị Bích</t>
  </si>
  <si>
    <t>20DTA02</t>
  </si>
  <si>
    <t>Sinh viên có Anh/Chị/Em đang học tại Trường: Lê Phước Sang - Lớp18DMC01 -MSSV:1821000633</t>
  </si>
  <si>
    <t>2021002595</t>
  </si>
  <si>
    <t>Sinh viên có Anh/Chị/Em đang học tại Trường: Nguyễn Thanh Thy - NS: 26/3/2000  Lớp: CDK17KT hệ vừa làm vừa học LTDH khóa 17-MSSV: 2162201011</t>
  </si>
  <si>
    <t>2021002677</t>
  </si>
  <si>
    <t>20DEM02</t>
  </si>
  <si>
    <t>2021002783</t>
  </si>
  <si>
    <t>2021002881</t>
  </si>
  <si>
    <t>2021002901</t>
  </si>
  <si>
    <t>20DQT4</t>
  </si>
  <si>
    <t>Đào Thị Hồng</t>
  </si>
  <si>
    <t>Huệ</t>
  </si>
  <si>
    <t>20DQT3</t>
  </si>
  <si>
    <t>2021002978</t>
  </si>
  <si>
    <t>Trình Thị Kiều</t>
  </si>
  <si>
    <t>20DBH1</t>
  </si>
  <si>
    <t>2021003267</t>
  </si>
  <si>
    <t>Huỳnh Thị Hoàng</t>
  </si>
  <si>
    <t>20DBH2</t>
  </si>
  <si>
    <t>Sinh viên có Cha mắc bệnh hiểm nghèo (Bệnh Thận)</t>
  </si>
  <si>
    <t>2021003269</t>
  </si>
  <si>
    <t>2021003398</t>
  </si>
  <si>
    <t>2021003427</t>
  </si>
  <si>
    <t>Hồ Thanh</t>
  </si>
  <si>
    <t>20DBH3</t>
  </si>
  <si>
    <t>2021003549</t>
  </si>
  <si>
    <t>Võ Bá</t>
  </si>
  <si>
    <t>20DQT5</t>
  </si>
  <si>
    <t>2021003625</t>
  </si>
  <si>
    <t>Tào Yến</t>
  </si>
  <si>
    <t>Khiêm</t>
  </si>
  <si>
    <t>CLC_20DTM04</t>
  </si>
  <si>
    <t>2021003789</t>
  </si>
  <si>
    <t>Trần Thị Vân</t>
  </si>
  <si>
    <t>20DMA1</t>
  </si>
  <si>
    <t>2021003827</t>
  </si>
  <si>
    <t>Huỳnh Minh</t>
  </si>
  <si>
    <t>Khang</t>
  </si>
  <si>
    <t>20DMC1</t>
  </si>
  <si>
    <t>2021004039</t>
  </si>
  <si>
    <t>Chí</t>
  </si>
  <si>
    <t>20DKB01</t>
  </si>
  <si>
    <t>2021004307</t>
  </si>
  <si>
    <t>Mai Thị Thanh</t>
  </si>
  <si>
    <t>20DTM2</t>
  </si>
  <si>
    <t>Sinh viên có Anh/Chị/Em đang học tại Trường:Mai Thị Thanh Thảo - Lớp 18DSK-MSSV:1821001612</t>
  </si>
  <si>
    <t>2021004870</t>
  </si>
  <si>
    <t>Phạm Quốc</t>
  </si>
  <si>
    <t>20DHQ1</t>
  </si>
  <si>
    <t>2021004991</t>
  </si>
  <si>
    <t>Quách Xuân</t>
  </si>
  <si>
    <t>20DPF</t>
  </si>
  <si>
    <t>20DNH1</t>
  </si>
  <si>
    <t>2021005240</t>
  </si>
  <si>
    <t>Dương Thị Yến</t>
  </si>
  <si>
    <t>20DTC1</t>
  </si>
  <si>
    <t>2021005252</t>
  </si>
  <si>
    <t>Ngô Minh</t>
  </si>
  <si>
    <t>Quốc</t>
  </si>
  <si>
    <t>20DTD</t>
  </si>
  <si>
    <t>2021005270</t>
  </si>
  <si>
    <t>20DTC2</t>
  </si>
  <si>
    <t>2021005402</t>
  </si>
  <si>
    <t>Huỳnh Ngọc Thùy</t>
  </si>
  <si>
    <t>2021005564</t>
  </si>
  <si>
    <t>Võ Huỳnh Hồng</t>
  </si>
  <si>
    <t>2021005640</t>
  </si>
  <si>
    <t>Ngô Trúc</t>
  </si>
  <si>
    <t>2021005653</t>
  </si>
  <si>
    <t>20DAC2</t>
  </si>
  <si>
    <t>2021005758</t>
  </si>
  <si>
    <t>Tạ Thùy</t>
  </si>
  <si>
    <t>20DKT2</t>
  </si>
  <si>
    <t>2021005785</t>
  </si>
  <si>
    <t>Phan Thị Như</t>
  </si>
  <si>
    <t>2021006051</t>
  </si>
  <si>
    <t>20DSK</t>
  </si>
  <si>
    <t>2021006126</t>
  </si>
  <si>
    <t>20DKS02</t>
  </si>
  <si>
    <t>2021006226</t>
  </si>
  <si>
    <t>Lâm Thị Thu</t>
  </si>
  <si>
    <t>Ba</t>
  </si>
  <si>
    <t>2021006231</t>
  </si>
  <si>
    <t>Bùi Lê Diễm</t>
  </si>
  <si>
    <t>20DKS03</t>
  </si>
  <si>
    <t>2021006324</t>
  </si>
  <si>
    <t>Nguyễn Văn Phú</t>
  </si>
  <si>
    <t>2021006434</t>
  </si>
  <si>
    <t>CLC_20DQT02</t>
  </si>
  <si>
    <t>2021006533</t>
  </si>
  <si>
    <t>Nguyễn Thúy</t>
  </si>
  <si>
    <t>2021006877</t>
  </si>
  <si>
    <t>Trần Diệp Anh</t>
  </si>
  <si>
    <t>20DQT1</t>
  </si>
  <si>
    <t>2021006914</t>
  </si>
  <si>
    <t>Nguyễn Huyền Tuệ</t>
  </si>
  <si>
    <t>2021007502</t>
  </si>
  <si>
    <t>Trì Vũ Mai</t>
  </si>
  <si>
    <t>Sinh viên có Anh/Chị/Em đang học tại Trường: Trì Vũ Minh Anh - Lớp 19DTC01-MSSV:1921004298</t>
  </si>
  <si>
    <t>2021007623</t>
  </si>
  <si>
    <t>20DTA03</t>
  </si>
  <si>
    <t>2021007637</t>
  </si>
  <si>
    <t>Bùi Thu</t>
  </si>
  <si>
    <t>2021007648</t>
  </si>
  <si>
    <t>Nguyễn Huỳnh Duy</t>
  </si>
  <si>
    <t>2021007697</t>
  </si>
  <si>
    <t>Đặng Thị Phương</t>
  </si>
  <si>
    <t>2021007723</t>
  </si>
  <si>
    <t>Trần Thị Ánh</t>
  </si>
  <si>
    <t>2021007871</t>
  </si>
  <si>
    <t>Nguyễn Hoài</t>
  </si>
  <si>
    <t>Sinh viên có Anh/Chị/Em đang học tại Trường: Nguyễn Thị Minh Hương - Lớp 18DKT01-MSSV:1821002947</t>
  </si>
  <si>
    <t>2021007922</t>
  </si>
  <si>
    <t>Phước</t>
  </si>
  <si>
    <t>2021008311</t>
  </si>
  <si>
    <t>Dương Thị</t>
  </si>
  <si>
    <t>2021008481</t>
  </si>
  <si>
    <t>Phạm Thị Huỳnh</t>
  </si>
  <si>
    <t>Na</t>
  </si>
  <si>
    <t>CLC_20DMA08</t>
  </si>
  <si>
    <t>2021008526</t>
  </si>
  <si>
    <t>Sinh viên bị ảnh hưởng dịch bệnh Covid-19: Cha Mẹ và bản thân bị nhiễm Covid-19 (F0)</t>
  </si>
  <si>
    <t>2021008548</t>
  </si>
  <si>
    <t>Đào Uyên</t>
  </si>
  <si>
    <t>CLC_20DMA07</t>
  </si>
  <si>
    <t>2021008589</t>
  </si>
  <si>
    <t>Phó Thúy</t>
  </si>
  <si>
    <t>CLC_20DMA10</t>
  </si>
  <si>
    <t>2021008676</t>
  </si>
  <si>
    <t>20DKB03</t>
  </si>
  <si>
    <t>Sinh viên có Anh/Chị/Em đang học tại Trường: Trần Thịnh Phát - Lớp 19DTC08-MSSV:1921004584</t>
  </si>
  <si>
    <t>2021008706</t>
  </si>
  <si>
    <t>Ngô Nguyễn Anh</t>
  </si>
  <si>
    <t>20DKB02</t>
  </si>
  <si>
    <t>2021008724</t>
  </si>
  <si>
    <t>2021008739</t>
  </si>
  <si>
    <t>20DKB04</t>
  </si>
  <si>
    <t>2021008890</t>
  </si>
  <si>
    <t>Phạm Thị Hồng</t>
  </si>
  <si>
    <t>Khởi</t>
  </si>
  <si>
    <t>20DKQ1</t>
  </si>
  <si>
    <t>Sinh viên có Anh/Chị/Em đang học tại Trường: Phạm Thị Phấn - Lớp 18DAC1-MSSV:1821003024</t>
  </si>
  <si>
    <t>2021008895</t>
  </si>
  <si>
    <t>20DTM1</t>
  </si>
  <si>
    <t>2021008945</t>
  </si>
  <si>
    <t>20DKQ2</t>
  </si>
  <si>
    <t>2021008960</t>
  </si>
  <si>
    <t>Trần Dương</t>
  </si>
  <si>
    <t>2021009137</t>
  </si>
  <si>
    <t>Phạm Quyết</t>
  </si>
  <si>
    <t>Thắng</t>
  </si>
  <si>
    <t>CLC_20DTM05</t>
  </si>
  <si>
    <t>2021009161</t>
  </si>
  <si>
    <t>Nguyễn Thu</t>
  </si>
  <si>
    <t>CLC_20DTM07</t>
  </si>
  <si>
    <t xml:space="preserve">Sinh viên bị ảnh hưởng dịch bệnh Covid-19: Cả gia đình bị F0-Cha Mẹ bị mất việc làm </t>
  </si>
  <si>
    <t>2021009162</t>
  </si>
  <si>
    <t>Trương Thị Linh</t>
  </si>
  <si>
    <t>2021009288</t>
  </si>
  <si>
    <t>Phạm Nhật</t>
  </si>
  <si>
    <t>Hào</t>
  </si>
  <si>
    <t>20DNH2</t>
  </si>
  <si>
    <t>Sinh viên có Anh/Chị/Em đang học tại Trường: Phan Thị Huệ Anh - Lớp 18DTC02-MSSV:1821005578</t>
  </si>
  <si>
    <t>2021009369</t>
  </si>
  <si>
    <t>Khê Văn</t>
  </si>
  <si>
    <t>2021009409</t>
  </si>
  <si>
    <t>Sinh viên có Cha mắc bệnh hiểm nghèo (Bị Tai biến nặng)</t>
  </si>
  <si>
    <t>2021009422</t>
  </si>
  <si>
    <t>Đỗ Thị Trang</t>
  </si>
  <si>
    <t>20DTX</t>
  </si>
  <si>
    <t>2021009432</t>
  </si>
  <si>
    <t>Lâm Nguyễn Quỳnh</t>
  </si>
  <si>
    <t>Ny</t>
  </si>
  <si>
    <t>20DIF</t>
  </si>
  <si>
    <t>2021009537</t>
  </si>
  <si>
    <t>Ngô Thị Anh</t>
  </si>
  <si>
    <t>CLC_20DTC07</t>
  </si>
  <si>
    <t>2021009677</t>
  </si>
  <si>
    <t>Kiều Ngọc</t>
  </si>
  <si>
    <t>Sinh viên có Cha bị bệnh hiểm nghèo: Cha bị tai nạn, bị chấn thương sọ não</t>
  </si>
  <si>
    <t>2021009687</t>
  </si>
  <si>
    <t>CLC_20DTC06</t>
  </si>
  <si>
    <t>Sinh viên có Anh/Chị/Em đang học tại Trường: Võ Thị Ngọc Thảo - Lớp CLC-18DKS02-MSSV:1821004615</t>
  </si>
  <si>
    <t>2021009864</t>
  </si>
  <si>
    <t>2021009891</t>
  </si>
  <si>
    <t>2021009895</t>
  </si>
  <si>
    <t>Trần Thị Bảo</t>
  </si>
  <si>
    <t>2021010106</t>
  </si>
  <si>
    <t>Trương Thị Lan</t>
  </si>
  <si>
    <t>20DTH3</t>
  </si>
  <si>
    <t>Sinh viên có Anh/Chị/Em đang học tại Trường: Trương Thị Tú Anh - Lớp 29DKS04-MSSV:2021010628</t>
  </si>
  <si>
    <t>2021010158</t>
  </si>
  <si>
    <t>Huỳnh Thị Tuyết</t>
  </si>
  <si>
    <t>20DTK1</t>
  </si>
  <si>
    <t>Sinh viên có Cha mắc bệnh hiểm nghèo: Cha bị ung thư thực quản 1/3</t>
  </si>
  <si>
    <t>2021010161</t>
  </si>
  <si>
    <t>Huỳnh Hoàng Hồng</t>
  </si>
  <si>
    <t>20DTK2</t>
  </si>
  <si>
    <t>2021010174</t>
  </si>
  <si>
    <t>20DTH1</t>
  </si>
  <si>
    <t>2021010180</t>
  </si>
  <si>
    <t>2021010241</t>
  </si>
  <si>
    <t>2021010296</t>
  </si>
  <si>
    <t>Nguyễn Phạm Hoài</t>
  </si>
  <si>
    <t>2021010302</t>
  </si>
  <si>
    <t>2021010313</t>
  </si>
  <si>
    <t>2021010339</t>
  </si>
  <si>
    <t>Đoàn Phương</t>
  </si>
  <si>
    <t>Sinh viên có Mẹ mắc bệnh hiểm nghèo (Khuyết tật )</t>
  </si>
  <si>
    <t>2021010348</t>
  </si>
  <si>
    <t>Lê Nguyễn Tường</t>
  </si>
  <si>
    <t>2021010355</t>
  </si>
  <si>
    <t>Hoàng Nguyễn Ánh</t>
  </si>
  <si>
    <t>2021010397</t>
  </si>
  <si>
    <t>Nguyễn Ngọc Kim</t>
  </si>
  <si>
    <t>20DLH1</t>
  </si>
  <si>
    <t>2021010412</t>
  </si>
  <si>
    <t>Nguyễn Ngọc Thùy</t>
  </si>
  <si>
    <t>2021010416</t>
  </si>
  <si>
    <t>Hoàng Thanh</t>
  </si>
  <si>
    <t>2021010418</t>
  </si>
  <si>
    <t>Võ Trần Trúc</t>
  </si>
  <si>
    <t>20DLH2</t>
  </si>
  <si>
    <t>2021010475</t>
  </si>
  <si>
    <t>CLC_20DKS03</t>
  </si>
  <si>
    <t>2021010542</t>
  </si>
  <si>
    <t>Huỳnh Đặng Phương</t>
  </si>
  <si>
    <t>CLC_20DKS02</t>
  </si>
  <si>
    <t>2021010670</t>
  </si>
  <si>
    <t>Trịnh Phạm Thị Thu</t>
  </si>
  <si>
    <t>20DKS04</t>
  </si>
  <si>
    <t>2021010736</t>
  </si>
  <si>
    <t>Phạm Thị Ái</t>
  </si>
  <si>
    <t>20DQN02</t>
  </si>
  <si>
    <t>1932000284</t>
  </si>
  <si>
    <t xml:space="preserve">Trịnh Thị Khánh </t>
  </si>
  <si>
    <t>LTDH15TC2</t>
  </si>
  <si>
    <t>Sinh viên bị ảnh hưởng dịch bệnh Covid-19: Ba mất do Covid-19, bản thân bị F0</t>
  </si>
  <si>
    <t>26/06/2002</t>
  </si>
  <si>
    <t>Sinh viên có hoàn cảnh đặc biệt khó khăn: Sinh viên là người dân tộc thuộc vùng kinh tế xã hội khó khăn, Ba làm nông, mùa màng thất bát, hiện gia đình đang gặp nhiều khó khăn.</t>
  </si>
  <si>
    <t>1821005203</t>
  </si>
  <si>
    <t>Hán Thị Lệ</t>
  </si>
  <si>
    <t>12/03/2000</t>
  </si>
  <si>
    <r>
      <rPr>
        <b/>
        <u/>
        <sz val="14"/>
        <color indexed="8"/>
        <rFont val="Times New Roman"/>
        <family val="1"/>
      </rPr>
      <t>Bằng chữ:</t>
    </r>
    <r>
      <rPr>
        <b/>
        <sz val="14"/>
        <color indexed="8"/>
        <rFont val="Times New Roman"/>
        <family val="1"/>
      </rPr>
      <t xml:space="preserve"> Một tỷ bảy trăm ba mươi lăm triệu bảy trăm chín mươi ngàn đồng chẵn./.</t>
    </r>
  </si>
  <si>
    <t>Sinh viên bị ảnh hưởng dịch bệnh Covid-19: Cha Mẹ bị mất việc làm và có hoàn cảnh khó khăn.</t>
  </si>
  <si>
    <t>Sinh viên bị ảnh hưởng dịch bệnh Covid-19: Cha bị mất việc làm và có hoàn cảnh khó khăn.</t>
  </si>
  <si>
    <t xml:space="preserve">Sinh viên bị ảnh hưởng dịch bệnh Covid-19: Cha Mẹ bị mất việc làm và có hoàn cảnh khó khăn. </t>
  </si>
  <si>
    <t>Sinh viên bị ảnh hưởng dịch bệnh Covid-19: Mẹ bị mất việc làm và có hoàn cảnh khó khăn.</t>
  </si>
  <si>
    <t>Sinh viên bị ảnh hưởng dịch bệnh Covid-19: Cha Mẹ mất thu nhập do nông sản rớt giá và có hoàn cảnh khó khăn.</t>
  </si>
  <si>
    <t>Sinh viên bị ảnh hưởng dịch bệnh Covid-19: Cha Mẹ bị mất việc làm, Có 2 chị đang bị nhiễm bệnh covid-19 F0 và có hoàn cảnh khó khăn.</t>
  </si>
  <si>
    <t>Sinh viên bị ảnh hưởng dịch bệnh Covid-19: Cha Mẹ bị mất việc làm-Gia đình có 5 người nhiễm bệnh F0 - SV là F1 và có hoàn cảnh khó khăn.</t>
  </si>
  <si>
    <t>Sinh viên bị ảnh hưởng dịch bệnh Covid-19: Cha Mẹ bị mất việc làm_Cha mẹ là F0_Em trai là F1 và có hoàn cảnh khó khăn.</t>
  </si>
  <si>
    <t>Số TK
 Ngân hàng</t>
  </si>
  <si>
    <t>Ngân hàng</t>
  </si>
  <si>
    <t>Chi nhánh</t>
  </si>
  <si>
    <t>Vietcombank</t>
  </si>
  <si>
    <t xml:space="preserve">Chi nhánh Kỳ Đồng </t>
  </si>
  <si>
    <t>Sinh viên có Mẹ mắc bệnh hiểm nghèo (Bệnh Thận-chạy thận nhân tạo)</t>
  </si>
  <si>
    <t>Sinh viên có hoàn cảnh đặc biệt khó khăn: Sinh viên là người dân tộc Chăm, Sống ở cùng điều kiện KT-XH khó khăn, Cha Mẹ làm thuê, không có đất canh tác, nuôi 6 con</t>
  </si>
  <si>
    <t>1017334733</t>
  </si>
  <si>
    <t>1017334457</t>
  </si>
  <si>
    <t>1017508853</t>
  </si>
  <si>
    <t>1017362401</t>
  </si>
  <si>
    <t>1017371065</t>
  </si>
  <si>
    <t>1016996563</t>
  </si>
  <si>
    <t>1017599169</t>
  </si>
  <si>
    <t>1017334252</t>
  </si>
  <si>
    <t>1017598928</t>
  </si>
  <si>
    <t>1017598183</t>
  </si>
  <si>
    <t>Kỳ Đồng</t>
  </si>
  <si>
    <t>04925856001</t>
  </si>
  <si>
    <t>TP Bank</t>
  </si>
  <si>
    <t>0911772519</t>
  </si>
  <si>
    <t>TPHCM</t>
  </si>
  <si>
    <t>HD Bank</t>
  </si>
  <si>
    <t>Châu Đức</t>
  </si>
  <si>
    <t>BIDV</t>
  </si>
  <si>
    <t>Bắc Sài Gòn</t>
  </si>
  <si>
    <t>ACB</t>
  </si>
  <si>
    <t xml:space="preserve">Hòa Hưng </t>
  </si>
  <si>
    <t>1017369558</t>
  </si>
  <si>
    <t>MB Bank</t>
  </si>
  <si>
    <t>Gia Định</t>
  </si>
  <si>
    <t>0110036213</t>
  </si>
  <si>
    <t>DongA bank</t>
  </si>
  <si>
    <t>0881000483150</t>
  </si>
  <si>
    <t>Q9</t>
  </si>
  <si>
    <t>0066100006978008</t>
  </si>
  <si>
    <t>OCB</t>
  </si>
  <si>
    <t>31310001046201</t>
  </si>
  <si>
    <t>060259188795</t>
  </si>
  <si>
    <t>Sacombank</t>
  </si>
  <si>
    <t>Mỏ Cày</t>
  </si>
  <si>
    <t>31310001410736</t>
  </si>
  <si>
    <t>31310001026647</t>
  </si>
  <si>
    <t>0741000677092</t>
  </si>
  <si>
    <t>Trà Vinh</t>
  </si>
  <si>
    <t>19037028035014</t>
  </si>
  <si>
    <t>Techcombank</t>
  </si>
  <si>
    <t>Nguyễn Kiệm</t>
  </si>
  <si>
    <t>76010000964197</t>
  </si>
  <si>
    <t>CN Bà Rịa-Vũng tàu</t>
  </si>
  <si>
    <t>6005205223990</t>
  </si>
  <si>
    <t>Agribank</t>
  </si>
  <si>
    <t>Đất đỏ-Bà rịa vũng tàu</t>
  </si>
  <si>
    <t>1014319902</t>
  </si>
  <si>
    <t>CN Quảng Ngãi</t>
  </si>
  <si>
    <t>1017599626</t>
  </si>
  <si>
    <t>19037032634011</t>
  </si>
  <si>
    <t>Hiệp phú</t>
  </si>
  <si>
    <t>1013230156</t>
  </si>
  <si>
    <t>6606205189814</t>
  </si>
  <si>
    <t>TX Kiến Tường-An giang</t>
  </si>
  <si>
    <t>31310001426575</t>
  </si>
  <si>
    <t>0121000826423</t>
  </si>
  <si>
    <t>Biên Hòa</t>
  </si>
  <si>
    <t>060257596004</t>
  </si>
  <si>
    <t>Nguyễn Văn Cừ</t>
  </si>
  <si>
    <t>0987219611</t>
  </si>
  <si>
    <t xml:space="preserve">TP HCM  </t>
  </si>
  <si>
    <t>71010001578815</t>
  </si>
  <si>
    <t>Gò Công</t>
  </si>
  <si>
    <t>1017599800</t>
  </si>
  <si>
    <t>31310001264599</t>
  </si>
  <si>
    <t>1017333255</t>
  </si>
  <si>
    <t>62110001068140</t>
  </si>
  <si>
    <t>Gia Lai</t>
  </si>
  <si>
    <t>0181003630930</t>
  </si>
  <si>
    <t>Nam Sài Gòn</t>
  </si>
  <si>
    <t>31310001035467</t>
  </si>
  <si>
    <t>190546306</t>
  </si>
  <si>
    <t>VPBank</t>
  </si>
  <si>
    <t>Sài Gòn</t>
  </si>
  <si>
    <t>19036379082012</t>
  </si>
  <si>
    <t>101872257901</t>
  </si>
  <si>
    <t>Vietinbank</t>
  </si>
  <si>
    <t>Tây Tiền Giang</t>
  </si>
  <si>
    <t>31310001027710</t>
  </si>
  <si>
    <t>58110001324841</t>
  </si>
  <si>
    <t>Phú Tài</t>
  </si>
  <si>
    <t>71010001886590</t>
  </si>
  <si>
    <t>Tiền Giang</t>
  </si>
  <si>
    <t>14710000564860</t>
  </si>
  <si>
    <t>CN: 3/2</t>
  </si>
  <si>
    <t>1017333233</t>
  </si>
  <si>
    <t>Kỳ đồng</t>
  </si>
  <si>
    <t>23407840605</t>
  </si>
  <si>
    <t>SCB-Sài Gòn</t>
  </si>
  <si>
    <t>Hóc môn</t>
  </si>
  <si>
    <t>0000113486317</t>
  </si>
  <si>
    <t>DANH SÁCH SINH VIÊN ĐƯỢC HỖ TRỢ HỌC PHÍ HỌC KỲ CUỐI NĂM 2021
(HỌC KỲ I NĂM HỌC 2021 - 2022) HỆ CHÍNH QUY</t>
  </si>
  <si>
    <t>74110001014111</t>
  </si>
  <si>
    <t>Thốt Nốt</t>
  </si>
  <si>
    <t>1017599710</t>
  </si>
  <si>
    <t>NGƯỜI LẬP</t>
  </si>
  <si>
    <t xml:space="preserve">     TP. KẾ HOẠCH - TÀI CHÍNH</t>
  </si>
  <si>
    <t>HIỆU TRƯỞNG</t>
  </si>
  <si>
    <t xml:space="preserve">Thái T. Lan Anh </t>
  </si>
  <si>
    <t>ThS. Hoàng Thái Hưng</t>
  </si>
  <si>
    <t>070126392255</t>
  </si>
  <si>
    <t>Cần Đước - Long An</t>
  </si>
  <si>
    <t>65110003321653</t>
  </si>
  <si>
    <t>Nam Bình Dương</t>
  </si>
  <si>
    <t>Bắc Sài gòn</t>
  </si>
  <si>
    <t>BIDV_Bắc Sài Gòn</t>
  </si>
  <si>
    <t>050070572191</t>
  </si>
  <si>
    <t>Thành phố Bảo Lộc</t>
  </si>
  <si>
    <t>TP. Hồ Chí Minh</t>
  </si>
  <si>
    <t>0391000316991</t>
  </si>
  <si>
    <t>VCB</t>
  </si>
  <si>
    <t>Bình Long, tỉnh Bình Phước</t>
  </si>
  <si>
    <t xml:space="preserve">BIDV </t>
  </si>
  <si>
    <t>0003100017141002</t>
  </si>
  <si>
    <t>Thủ Đức</t>
  </si>
  <si>
    <t>CN Bắc Sài Gòn</t>
  </si>
  <si>
    <t>060262181661</t>
  </si>
  <si>
    <t>VietinBank</t>
  </si>
  <si>
    <t>Thủ Đức, Tp.HCM</t>
  </si>
  <si>
    <t>Gia Định</t>
  </si>
  <si>
    <t>Viet Capital Bank</t>
  </si>
  <si>
    <t>Hồ Chí Minh</t>
  </si>
  <si>
    <t xml:space="preserve"> Kỳ Đồng</t>
  </si>
  <si>
    <t>Nghi Xuân</t>
  </si>
  <si>
    <t xml:space="preserve">Techcombank </t>
  </si>
  <si>
    <t>Đỗ Xuân Hợp, quận 9</t>
  </si>
  <si>
    <t>04029009501</t>
  </si>
  <si>
    <t>Tân Bình</t>
  </si>
  <si>
    <t>000003304390</t>
  </si>
  <si>
    <t>SeaBank</t>
  </si>
  <si>
    <t>Tân Thành</t>
  </si>
  <si>
    <t>04325908201</t>
  </si>
  <si>
    <t>TPBank Ben Thanh</t>
  </si>
  <si>
    <t>Tỉnh Long An</t>
  </si>
  <si>
    <t>Đà Nẵng</t>
  </si>
  <si>
    <t>050094618921</t>
  </si>
  <si>
    <t>Phan Rí Cửa</t>
  </si>
  <si>
    <t xml:space="preserve">Bắc Sài Gòn </t>
  </si>
  <si>
    <t>Thành phố Hồ Chí Minh</t>
  </si>
  <si>
    <t>BẮC SÀI GÒN</t>
  </si>
  <si>
    <t>0911000043170</t>
  </si>
  <si>
    <t>Quang trung - Hồ Chí Minh</t>
  </si>
  <si>
    <t>04046460101</t>
  </si>
  <si>
    <t>CN- TP HCM</t>
  </si>
  <si>
    <t>Hàm Thuận Bắc</t>
  </si>
  <si>
    <t>CN Phú Mỹ Hưng</t>
  </si>
  <si>
    <t>Mang Thít</t>
  </si>
  <si>
    <t>Ngân hàng TMCP Công Thương Việt Nam- Chi nhánh TP.Hồ Chí Minh – Phòng giao Trường Sơn</t>
  </si>
  <si>
    <t>huyện Lộc Ninh - Bình Phước</t>
  </si>
  <si>
    <t>0201000723159</t>
  </si>
  <si>
    <t xml:space="preserve">Chi nhánh Hà Tĩnh </t>
  </si>
  <si>
    <t>Phú Mỹ Hưng</t>
  </si>
  <si>
    <t>Chi nhánh Long Điền - BR-VT</t>
  </si>
  <si>
    <t>Tư Nghĩa - Quảng Ngãi</t>
  </si>
  <si>
    <t>Chi Nhánh Phú Tài- Bình Định</t>
  </si>
  <si>
    <t>Huỳnh Tấn Phát</t>
  </si>
  <si>
    <t xml:space="preserve">ACB </t>
  </si>
  <si>
    <t>Bình Trị Đông</t>
  </si>
  <si>
    <t>Tphcm</t>
  </si>
  <si>
    <t>Ngân hàng TMCP Đầu Tư và Phát Triển Việt Nam - Chi nhánh Quảng Ngãi</t>
  </si>
  <si>
    <t>Chi nhánh Bắc Sài Gòn</t>
  </si>
  <si>
    <t>04364806001</t>
  </si>
  <si>
    <t>Phú Mỹ Hưng 1</t>
  </si>
  <si>
    <t>060229214147</t>
  </si>
  <si>
    <t>Chi nhánh Bình Chánh</t>
  </si>
  <si>
    <t>TP.HCM</t>
  </si>
  <si>
    <t>Nguyễn Thượng Hiền</t>
  </si>
  <si>
    <t>Chi nhánh Trần Quang Diệu</t>
  </si>
  <si>
    <t>Châu Đốc - An Giang</t>
  </si>
  <si>
    <t>Kỳ Đồng quận 3</t>
  </si>
  <si>
    <t>Chi nhánh Mỹ Tho- Tiền Giang</t>
  </si>
  <si>
    <t>PGD Nghĩa Hành</t>
  </si>
  <si>
    <t>0001017333306</t>
  </si>
  <si>
    <t>13 Bis Kỳ Đồng</t>
  </si>
  <si>
    <t>0701 1267 1003</t>
  </si>
  <si>
    <t>Chi nhánh An Giang</t>
  </si>
  <si>
    <t>Quảng Ngãi- PGD Sông Vệ</t>
  </si>
  <si>
    <t>0181003593428</t>
  </si>
  <si>
    <t xml:space="preserve">  Nam Sài Gòn</t>
  </si>
  <si>
    <t>Chi nhánh 4, quận 4, thành phố Hồ Chí Minh</t>
  </si>
  <si>
    <t>H.Gò Công Đông - Tiền Giang</t>
  </si>
  <si>
    <t>TP Hồ Chí Minh</t>
  </si>
  <si>
    <t>0381000596382</t>
  </si>
  <si>
    <t xml:space="preserve">Thủ Đức </t>
  </si>
  <si>
    <t>Quận 9</t>
  </si>
  <si>
    <t>Chi nhánh Tánh Linh Bình Thuận</t>
  </si>
  <si>
    <t>Chi nhánh H. Bu Dang - Binh Phuoc</t>
  </si>
  <si>
    <t xml:space="preserve">Vietcombank </t>
  </si>
  <si>
    <t>Kì Đồng</t>
  </si>
  <si>
    <t>13-13 Bis Kỳ Đồng, phường 9, Quận 3, thành phố HCM</t>
  </si>
  <si>
    <t xml:space="preserve">Kỳ Đồng </t>
  </si>
  <si>
    <t>03922987701</t>
  </si>
  <si>
    <t>Livebank Nam Sài Gòn</t>
  </si>
  <si>
    <t>Bắc sài gòn</t>
  </si>
  <si>
    <t xml:space="preserve">Nam A Bank </t>
  </si>
  <si>
    <t>Chi nhánh trung tâm kinh doanh</t>
  </si>
  <si>
    <t>Sóc Trăng - Trụ sở chính</t>
  </si>
  <si>
    <t>Đồng Khởi</t>
  </si>
  <si>
    <t>Quận 10</t>
  </si>
  <si>
    <t>Đồng Khởi (Đồng Nai)</t>
  </si>
  <si>
    <t>0331000498564</t>
  </si>
  <si>
    <t>Bến Thành</t>
  </si>
  <si>
    <t>0331000501443</t>
  </si>
  <si>
    <t>Nguyễn Văn Trỗi</t>
  </si>
  <si>
    <t>005002213</t>
  </si>
  <si>
    <t>VIB</t>
  </si>
  <si>
    <t>VIB Phan Đăng Lưu, Số 12C Phan Đăng Lưu, Phường 7, Quận Bình Thạnh, Tp Hồ Chí Minh</t>
  </si>
  <si>
    <t xml:space="preserve">Đỗ Xuân Hợp </t>
  </si>
  <si>
    <t>0791000066853</t>
  </si>
  <si>
    <t>Chi nhánh Trà ôn</t>
  </si>
  <si>
    <t>Đông Đăk Lăk</t>
  </si>
  <si>
    <t>Chi nhánh Nhiêu Lộc</t>
  </si>
  <si>
    <t>0881000484831</t>
  </si>
  <si>
    <t xml:space="preserve">Long An </t>
  </si>
  <si>
    <t>CN12-TPHCM-PGD Phan Huy Ích</t>
  </si>
  <si>
    <t>Techcombank Lê Văn Sỹ</t>
  </si>
  <si>
    <t>Vpbank</t>
  </si>
  <si>
    <t>Chi nhánh Bình Phú</t>
  </si>
  <si>
    <t>03755682101</t>
  </si>
  <si>
    <t>TPBank</t>
  </si>
  <si>
    <t>HUNG VUONG</t>
  </si>
  <si>
    <t>An Lạc, Bình Tân</t>
  </si>
  <si>
    <t>PGD VO THANH TRANG</t>
  </si>
  <si>
    <t xml:space="preserve">Techcombank Xô Viết Nghệ Tĩnh </t>
  </si>
  <si>
    <t>Tân Hương</t>
  </si>
  <si>
    <t>Chi nhánh Cộng Hòa</t>
  </si>
  <si>
    <t>Trương Vĩnh Ký</t>
  </si>
  <si>
    <t>Chi nhánh Gia Định</t>
  </si>
  <si>
    <t>0531002554098</t>
  </si>
  <si>
    <t>Đông Sài Gòn</t>
  </si>
  <si>
    <t>Huỳnh Tấn Phát,Quận 7</t>
  </si>
  <si>
    <t>CHI NHÁNH LÂM ĐỒNG II</t>
  </si>
  <si>
    <t>0201000734215</t>
  </si>
  <si>
    <t>Hà Tĩnh</t>
  </si>
  <si>
    <t>Tịnh Biên - An Giang</t>
  </si>
  <si>
    <t>SCB</t>
  </si>
  <si>
    <t>TÂN BÌNH</t>
  </si>
  <si>
    <t>050114177668</t>
  </si>
  <si>
    <t>Bình Dương</t>
  </si>
  <si>
    <t>Kienlongbank</t>
  </si>
  <si>
    <t>PGD Hộ Phòng, tỉnh Bạc Liêu</t>
  </si>
  <si>
    <t>Châu Đốc</t>
  </si>
  <si>
    <t>Hoàng Văn Thụ</t>
  </si>
  <si>
    <t xml:space="preserve">Chợ Mới -An Giang </t>
  </si>
  <si>
    <t>chi nhánh nào cũng được ạ</t>
  </si>
  <si>
    <t>028173170001</t>
  </si>
  <si>
    <t>LienVietPostBank</t>
  </si>
  <si>
    <t>PGD Lăk, chi nhánh Đăk Lăk</t>
  </si>
  <si>
    <t>Ba Tri</t>
  </si>
  <si>
    <t xml:space="preserve">BIDV - Chi nhánh Bắc Sài Gòn </t>
  </si>
  <si>
    <t>0241004099432</t>
  </si>
  <si>
    <t>Ba Tri - Bến Tre</t>
  </si>
  <si>
    <t>0601000510474</t>
  </si>
  <si>
    <t>Hồng Ngự - Đồng Tháp</t>
  </si>
  <si>
    <t>060269876134</t>
  </si>
  <si>
    <t>SACOMBANK</t>
  </si>
  <si>
    <t>Chi nhánh huỳnh tấn phát quận 7</t>
  </si>
  <si>
    <t>Huyện Gò Công Tây - Tiền Giang</t>
  </si>
  <si>
    <t xml:space="preserve">Chi nhánh Bắc Sài Gòn </t>
  </si>
  <si>
    <t>MB</t>
  </si>
  <si>
    <t>0431000273159</t>
  </si>
  <si>
    <t>Diêu Trì</t>
  </si>
  <si>
    <t>0111089905</t>
  </si>
  <si>
    <t>PGD Đăk Nông- Chi nhánh huyện Đăk Mil</t>
  </si>
  <si>
    <t>Chi nhánh Đăk Lăk</t>
  </si>
  <si>
    <t xml:space="preserve">BIDV  </t>
  </si>
  <si>
    <t>0181003648665</t>
  </si>
  <si>
    <t xml:space="preserve">CN Hòa Ninh - Lâm Đồng </t>
  </si>
  <si>
    <t>0271001096472</t>
  </si>
  <si>
    <t xml:space="preserve">QUANG NGAI - PGD SONG VE </t>
  </si>
  <si>
    <t>THỊ XÃ VĨNH CHÂU</t>
  </si>
  <si>
    <t>CN Kỳ Đồng</t>
  </si>
  <si>
    <t>Chi nhánh Kì Đồng</t>
  </si>
  <si>
    <t>Thị xã Gò Công</t>
  </si>
  <si>
    <t>0387722318</t>
  </si>
  <si>
    <t>PGD Di Linh</t>
  </si>
  <si>
    <t>H. VAN NINH - KHANH HOA</t>
  </si>
  <si>
    <t>Nguyễn Thị Thập, quận 7</t>
  </si>
  <si>
    <t>Tân Hưng</t>
  </si>
  <si>
    <t>0171003479937</t>
  </si>
  <si>
    <t>Chi nhánh Kỳ Đồng, TP HCM</t>
  </si>
  <si>
    <t>0561000603617</t>
  </si>
  <si>
    <t>VCB-Chi nhánh Lâm Đồng</t>
  </si>
  <si>
    <t>Chi nhánh Sóc Trăng</t>
  </si>
  <si>
    <t>Chi Nhánh Quận 7</t>
  </si>
  <si>
    <t>0687041100440</t>
  </si>
  <si>
    <t>Chi nhánh - Bắc Sài Gòn</t>
  </si>
  <si>
    <t>0881000483655</t>
  </si>
  <si>
    <t>0601000546095</t>
  </si>
  <si>
    <t>Đồng Tháp</t>
  </si>
  <si>
    <t>Tây Sài Gòn</t>
  </si>
  <si>
    <t>0881000484748</t>
  </si>
  <si>
    <t>XUYÊN MỘC</t>
  </si>
  <si>
    <t>060265949293</t>
  </si>
  <si>
    <t>MỸ THO</t>
  </si>
  <si>
    <t>VietinBank chi nhánh Bù Đăng</t>
  </si>
  <si>
    <t>GIA ĐỊNH</t>
  </si>
  <si>
    <t>Chi nhánh BIDV- Bắc Sài Gòn</t>
  </si>
  <si>
    <t>Huyện Chợ Lách Bến Tre - Phòng giao dịch Vĩnh Thành</t>
  </si>
  <si>
    <t xml:space="preserve">VietinBank </t>
  </si>
  <si>
    <t>Chi nhánh Đồng Nai</t>
  </si>
  <si>
    <t>Chi nhánh Châu Đức</t>
  </si>
  <si>
    <t>TP HCM Gò vấp</t>
  </si>
  <si>
    <t>Phòng giao dịch Xuân Lãnh - Đồng Xuân- Phú Yên</t>
  </si>
  <si>
    <t>TX. Tan Chau - An Giang</t>
  </si>
  <si>
    <t>KY DONG - TRU SO CHINH</t>
  </si>
  <si>
    <t>TECHCOMBANK</t>
  </si>
  <si>
    <t>L1-07 Tầng Trệt Vincom Lê Văn Việt. 50 Lê Văn Việt, P. Hiệp Phú, Q9, Tp. HCM</t>
  </si>
  <si>
    <t>Nam Dong</t>
  </si>
  <si>
    <t>0111327827</t>
  </si>
  <si>
    <t>Huyện Krông Ana, Tỉnh Đăk Lăk</t>
  </si>
  <si>
    <t>Hiệp Bình</t>
  </si>
  <si>
    <t>Bà Rịa - Vũng Tàu</t>
  </si>
  <si>
    <t>050120965570</t>
  </si>
  <si>
    <t>Thành phố tây ninh</t>
  </si>
  <si>
    <t>Tân Định</t>
  </si>
  <si>
    <t>Quận 3</t>
  </si>
  <si>
    <t>Huyện Bù Gia Mập - tỉnh Bình Phước</t>
  </si>
  <si>
    <t>Tp. Hồ Chí Minh</t>
  </si>
  <si>
    <t>0421000522229</t>
  </si>
  <si>
    <t>Hùng Vương - TP.HCM</t>
  </si>
  <si>
    <t>CN Tân Thuận</t>
  </si>
  <si>
    <t>An Phú</t>
  </si>
  <si>
    <t>Tuy Phong</t>
  </si>
  <si>
    <t>0871004246527</t>
  </si>
  <si>
    <t>Chi Nhánh Long Khánh</t>
  </si>
  <si>
    <t>Ninh Thuận</t>
  </si>
  <si>
    <t>0271001096023</t>
  </si>
  <si>
    <t>Quảng Ngãi</t>
  </si>
  <si>
    <t>BIDV - Bắc Sài Gòn</t>
  </si>
  <si>
    <t>Nguyễn Sơn</t>
  </si>
  <si>
    <t>Diêu trì</t>
  </si>
  <si>
    <t>Cẩm Mỹ -Đồng Nai</t>
  </si>
  <si>
    <t xml:space="preserve">VPBank BẾN THÀNH </t>
  </si>
  <si>
    <t>CHI NHÁNH KỲ ĐỒNG</t>
  </si>
  <si>
    <t>Chi nhánh Thủ Thiêm</t>
  </si>
  <si>
    <t xml:space="preserve"> Đông Sài Gòn</t>
  </si>
  <si>
    <t>Dĩ An</t>
  </si>
  <si>
    <t>Bidv</t>
  </si>
  <si>
    <t>Lê Văn Việt</t>
  </si>
  <si>
    <t xml:space="preserve">Bắc Sài Gòn </t>
  </si>
  <si>
    <t>BIDV chi nhánh Nam Sài Gòn</t>
  </si>
  <si>
    <t>Chi nhánh Thủ Đức</t>
  </si>
  <si>
    <t>0671004125913</t>
  </si>
  <si>
    <t>Cai Lậy</t>
  </si>
  <si>
    <t>Chi nhánh Quảng Trị</t>
  </si>
  <si>
    <t>BIDV- Chi nhánh Bắc Sài Gòn</t>
  </si>
  <si>
    <t>Huyện Đăk R'lấp</t>
  </si>
  <si>
    <t>PGD Trường Sơn</t>
  </si>
  <si>
    <t>0375 3582 601</t>
  </si>
  <si>
    <t>TPbank</t>
  </si>
  <si>
    <t>Thị Xã Gò Công-tỉnh Tiền Giang</t>
  </si>
  <si>
    <t>EIB</t>
  </si>
  <si>
    <t>Diên Khánh</t>
  </si>
  <si>
    <t>4308 205 233 817</t>
  </si>
  <si>
    <t>Hoài Ân</t>
  </si>
  <si>
    <t>KY DONG</t>
  </si>
  <si>
    <t>Chi nhánh 9</t>
  </si>
  <si>
    <t>0531002582005</t>
  </si>
  <si>
    <t>Lê Đức Thọ, quận Gò Vấp</t>
  </si>
  <si>
    <t>hiệp phú</t>
  </si>
  <si>
    <t>0401001486356</t>
  </si>
  <si>
    <t>PGD Lý Thái Tổ</t>
  </si>
  <si>
    <t>Chi nhánh Sơn Hòa, Phú Yên</t>
  </si>
  <si>
    <t>huyện Bắc Bình, tỉnh Bình Thuận</t>
  </si>
  <si>
    <t>060243431002</t>
  </si>
  <si>
    <t>LÊ VĂN VIỆT QUẬN 9 HỒ CHÍ MINH</t>
  </si>
  <si>
    <t>0003100017128006</t>
  </si>
  <si>
    <t>BIDV Bắc Sài Gòn</t>
  </si>
  <si>
    <t>Shinhan Bank</t>
  </si>
  <si>
    <t>Chi nhánh Quảng Nam</t>
  </si>
  <si>
    <t>CN BẮC SÀI GÒN</t>
  </si>
  <si>
    <t>0581000792532</t>
  </si>
  <si>
    <t>Nha Trang</t>
  </si>
  <si>
    <t>Chi nhánh Đồng Tháp</t>
  </si>
  <si>
    <t>Krông Bông- Đak Lak</t>
  </si>
  <si>
    <t>Huyện Càng Long, Trà Vinh</t>
  </si>
  <si>
    <t xml:space="preserve">Long Khánh </t>
  </si>
  <si>
    <t>Kon Tum</t>
  </si>
  <si>
    <t>040083552011</t>
  </si>
  <si>
    <t>Phú Yên</t>
  </si>
  <si>
    <t xml:space="preserve">Hiệp Phú - Quận 9 </t>
  </si>
  <si>
    <t>Long An</t>
  </si>
  <si>
    <t>Ngân hàng ACB - PGD Kiến Thiết, 70 Lê Văn Việt , Thủ Đức</t>
  </si>
  <si>
    <t>0881000486466</t>
  </si>
  <si>
    <t>Khánh Hòa</t>
  </si>
  <si>
    <t>0921000727625</t>
  </si>
  <si>
    <t>PGD Phú Nhuận</t>
  </si>
  <si>
    <t>060235705314</t>
  </si>
  <si>
    <t>Tô ký quận 12</t>
  </si>
  <si>
    <t>0421000540781</t>
  </si>
  <si>
    <t>Hùng Vương</t>
  </si>
  <si>
    <t>PGD-Trường Chinh</t>
  </si>
  <si>
    <t>Chợ Lớn</t>
  </si>
  <si>
    <t>060236895966</t>
  </si>
  <si>
    <t>chi nhánh quận 5, TP.HCM</t>
  </si>
  <si>
    <t>Đồng Nai</t>
  </si>
  <si>
    <t>0418 1110 701</t>
  </si>
  <si>
    <t>Nguyễn Oanh</t>
  </si>
  <si>
    <t>CỘNG HÒA</t>
  </si>
  <si>
    <t>Chi nhánh Đông Sài Gòn -PGD Đỗ Xuân Hợp</t>
  </si>
  <si>
    <t>050109958351</t>
  </si>
  <si>
    <t>Chi nhánh Cam Ranh, Khánh Hoà</t>
  </si>
  <si>
    <t>Kỳ Đông</t>
  </si>
  <si>
    <t>KỲ ĐỒNG</t>
  </si>
  <si>
    <t>Chi nhánh Kỳ Đồng quận 3</t>
  </si>
  <si>
    <t xml:space="preserve">Kỳ </t>
  </si>
  <si>
    <t>Chi Nhánh Đăk Lăk</t>
  </si>
  <si>
    <t>070112340678</t>
  </si>
  <si>
    <t>Hộ Phòng</t>
  </si>
  <si>
    <t>Phú Thiện, Gia Lai</t>
  </si>
  <si>
    <t xml:space="preserve">Hoàng Thị Thảo Thi </t>
  </si>
  <si>
    <t>18DKT02</t>
  </si>
  <si>
    <t>1016462175</t>
  </si>
  <si>
    <t>Nam Sài Gòn-CN Quận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</si>
</sst>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_-;\-* #,##0_-;_-* &quot;-&quot;??_-;_-@_-"/>
    <numFmt numFmtId="166" formatCode="[$-F400]h:mm:ss\ AM/PM"/>
  </numFmts>
  <fonts count="30" x14ac:knownFonts="1">
    <font>
      <sz val="11"/>
      <color theme="1"/>
      <name val="Calibri"/>
      <family val="2"/>
      <scheme val="minor"/>
    </font>
    <font>
      <i/>
      <sz val="13"/>
      <name val="Times New Roman"/>
      <family val="1"/>
    </font>
    <font>
      <sz val="10"/>
      <name val="Arial"/>
      <family val="2"/>
    </font>
    <font>
      <sz val="12.5"/>
      <name val="Times New Roman"/>
      <family val="1"/>
    </font>
    <font>
      <b/>
      <sz val="12.5"/>
      <name val="Times New Roman"/>
      <family val="1"/>
    </font>
    <font>
      <b/>
      <sz val="13"/>
      <name val="Times New Roman"/>
      <family val="1"/>
    </font>
    <font>
      <b/>
      <u/>
      <sz val="14"/>
      <color indexed="8"/>
      <name val="Times New Roman"/>
      <family val="1"/>
    </font>
    <font>
      <b/>
      <sz val="14"/>
      <color indexed="8"/>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b/>
      <sz val="11"/>
      <name val="Times New Roman"/>
      <family val="1"/>
    </font>
    <font>
      <sz val="10"/>
      <name val="Times New Roman"/>
      <family val="1"/>
    </font>
    <font>
      <b/>
      <sz val="10"/>
      <name val="Times New Roman"/>
      <family val="1"/>
    </font>
    <font>
      <b/>
      <sz val="10"/>
      <color theme="1"/>
      <name val="Times New Roman"/>
      <family val="1"/>
    </font>
    <font>
      <b/>
      <sz val="11"/>
      <color theme="1"/>
      <name val="Calibri"/>
      <family val="2"/>
      <scheme val="minor"/>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2" fillId="0" borderId="0" applyFont="0" applyFill="0" applyBorder="0" applyAlignment="0" applyProtection="0"/>
    <xf numFmtId="43" fontId="9" fillId="0" borderId="0" applyFont="0" applyFill="0" applyBorder="0" applyAlignment="0" applyProtection="0"/>
    <xf numFmtId="0" fontId="2" fillId="0" borderId="0"/>
  </cellStyleXfs>
  <cellXfs count="117">
    <xf numFmtId="0" fontId="0" fillId="0" borderId="0" xfId="0"/>
    <xf numFmtId="14" fontId="10" fillId="2" borderId="0" xfId="3" applyNumberFormat="1" applyFont="1" applyFill="1" applyAlignment="1">
      <alignment horizontal="center" vertical="center"/>
    </xf>
    <xf numFmtId="0" fontId="10" fillId="2" borderId="0" xfId="3" applyFont="1" applyFill="1" applyAlignment="1">
      <alignment horizontal="center"/>
    </xf>
    <xf numFmtId="0" fontId="13" fillId="2" borderId="0" xfId="0" applyFont="1" applyFill="1"/>
    <xf numFmtId="0" fontId="15" fillId="2" borderId="0" xfId="3" applyFont="1" applyFill="1" applyAlignment="1">
      <alignment horizontal="left"/>
    </xf>
    <xf numFmtId="0" fontId="17" fillId="2" borderId="0" xfId="3" applyFont="1" applyFill="1" applyAlignment="1">
      <alignment horizontal="center"/>
    </xf>
    <xf numFmtId="0" fontId="12" fillId="2" borderId="0" xfId="0" applyFont="1" applyFill="1" applyAlignment="1">
      <alignment horizontal="center"/>
    </xf>
    <xf numFmtId="166" fontId="22" fillId="2" borderId="0" xfId="3" applyNumberFormat="1" applyFont="1" applyFill="1" applyAlignment="1">
      <alignment horizontal="center"/>
    </xf>
    <xf numFmtId="0" fontId="16" fillId="2" borderId="2" xfId="3"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vertical="center"/>
    </xf>
    <xf numFmtId="0" fontId="15" fillId="2" borderId="0" xfId="3" applyFont="1" applyFill="1" applyAlignment="1"/>
    <xf numFmtId="0" fontId="12" fillId="2" borderId="0" xfId="3" applyFont="1" applyFill="1" applyAlignment="1"/>
    <xf numFmtId="49" fontId="13" fillId="2" borderId="1" xfId="0" applyNumberFormat="1" applyFont="1" applyFill="1" applyBorder="1" applyAlignment="1">
      <alignment vertical="center"/>
    </xf>
    <xf numFmtId="165" fontId="3" fillId="2" borderId="1" xfId="2" applyNumberFormat="1"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2" borderId="2" xfId="3" applyFont="1" applyFill="1" applyBorder="1" applyAlignment="1">
      <alignment horizontal="center" vertical="center"/>
    </xf>
    <xf numFmtId="0" fontId="16" fillId="2" borderId="7" xfId="3" applyFont="1" applyFill="1" applyBorder="1" applyAlignment="1">
      <alignment horizontal="center" vertical="center" wrapText="1"/>
    </xf>
    <xf numFmtId="0" fontId="16" fillId="2" borderId="6" xfId="3" applyFont="1" applyFill="1" applyBorder="1" applyAlignment="1">
      <alignment horizontal="center" vertical="center" wrapText="1"/>
    </xf>
    <xf numFmtId="166" fontId="16" fillId="2" borderId="2" xfId="3"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5" fillId="2" borderId="0" xfId="3" applyFont="1" applyFill="1" applyAlignment="1">
      <alignment horizontal="center" vertical="center"/>
    </xf>
    <xf numFmtId="165" fontId="4" fillId="2" borderId="1" xfId="2" applyNumberFormat="1" applyFont="1" applyFill="1" applyBorder="1" applyAlignment="1">
      <alignment horizontal="left" vertical="center"/>
    </xf>
    <xf numFmtId="165" fontId="3" fillId="2" borderId="1" xfId="2" quotePrefix="1" applyNumberFormat="1" applyFont="1" applyFill="1" applyBorder="1" applyAlignment="1">
      <alignment horizontal="center" vertical="center"/>
    </xf>
    <xf numFmtId="49" fontId="12" fillId="2" borderId="1" xfId="0" applyNumberFormat="1" applyFont="1" applyFill="1" applyBorder="1" applyAlignment="1">
      <alignment vertical="center"/>
    </xf>
    <xf numFmtId="0" fontId="13" fillId="2" borderId="1" xfId="0" applyFont="1" applyFill="1" applyBorder="1" applyAlignment="1">
      <alignment horizontal="center" vertical="center"/>
    </xf>
    <xf numFmtId="1" fontId="24" fillId="2" borderId="1" xfId="2" applyNumberFormat="1" applyFont="1" applyFill="1" applyBorder="1" applyAlignment="1">
      <alignment horizontal="center" vertical="center"/>
    </xf>
    <xf numFmtId="1" fontId="25" fillId="2" borderId="1" xfId="3"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7" fillId="2" borderId="1" xfId="0" applyFont="1" applyFill="1" applyBorder="1" applyAlignment="1">
      <alignment horizontal="center"/>
    </xf>
    <xf numFmtId="1" fontId="24" fillId="2" borderId="1" xfId="2" quotePrefix="1" applyNumberFormat="1" applyFont="1" applyFill="1" applyBorder="1" applyAlignment="1">
      <alignment horizontal="center" vertical="center"/>
    </xf>
    <xf numFmtId="0" fontId="12" fillId="2" borderId="0" xfId="3" applyFont="1" applyFill="1" applyAlignment="1">
      <alignment horizontal="center"/>
    </xf>
    <xf numFmtId="0" fontId="15" fillId="2" borderId="0" xfId="3" applyFont="1" applyFill="1" applyAlignment="1">
      <alignment horizontal="center"/>
    </xf>
    <xf numFmtId="0" fontId="16" fillId="2" borderId="1" xfId="3" applyFont="1" applyFill="1" applyBorder="1" applyAlignment="1">
      <alignment horizontal="center" vertical="center"/>
    </xf>
    <xf numFmtId="0" fontId="16" fillId="2" borderId="1" xfId="3" applyFont="1" applyFill="1" applyBorder="1" applyAlignment="1">
      <alignment horizontal="center" vertical="center" wrapText="1"/>
    </xf>
    <xf numFmtId="166" fontId="16" fillId="2" borderId="1" xfId="3" applyNumberFormat="1"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49" fontId="3" fillId="2" borderId="4" xfId="0" applyNumberFormat="1" applyFont="1" applyFill="1" applyBorder="1" applyAlignment="1">
      <alignment vertical="center"/>
    </xf>
    <xf numFmtId="49" fontId="3" fillId="2" borderId="5" xfId="0" applyNumberFormat="1" applyFont="1" applyFill="1" applyBorder="1" applyAlignment="1">
      <alignment vertical="center"/>
    </xf>
    <xf numFmtId="49" fontId="13" fillId="2" borderId="4" xfId="0" applyNumberFormat="1" applyFont="1" applyFill="1" applyBorder="1" applyAlignment="1">
      <alignment vertical="center"/>
    </xf>
    <xf numFmtId="49" fontId="13" fillId="2" borderId="5" xfId="0" applyNumberFormat="1" applyFont="1" applyFill="1" applyBorder="1" applyAlignment="1">
      <alignment vertical="center"/>
    </xf>
    <xf numFmtId="49" fontId="12" fillId="2" borderId="4" xfId="0" applyNumberFormat="1" applyFont="1" applyFill="1" applyBorder="1" applyAlignment="1">
      <alignment vertical="center"/>
    </xf>
    <xf numFmtId="49" fontId="12" fillId="2" borderId="5" xfId="0" applyNumberFormat="1" applyFont="1" applyFill="1" applyBorder="1" applyAlignment="1">
      <alignment vertical="center"/>
    </xf>
    <xf numFmtId="0" fontId="13" fillId="2" borderId="0" xfId="0" applyFont="1" applyFill="1" applyAlignment="1">
      <alignment horizontal="center" vertical="center"/>
    </xf>
    <xf numFmtId="0" fontId="13" fillId="2" borderId="0" xfId="0" applyFont="1" applyFill="1" applyAlignment="1">
      <alignment horizontal="left"/>
    </xf>
    <xf numFmtId="0" fontId="13" fillId="2" borderId="0" xfId="0" applyFont="1" applyFill="1" applyAlignment="1"/>
    <xf numFmtId="166" fontId="19" fillId="2" borderId="0" xfId="0" applyNumberFormat="1" applyFont="1" applyFill="1"/>
    <xf numFmtId="0" fontId="13" fillId="2" borderId="0" xfId="0" applyFont="1" applyFill="1" applyAlignment="1">
      <alignment horizontal="center"/>
    </xf>
    <xf numFmtId="0" fontId="11" fillId="2" borderId="0" xfId="0" applyFont="1" applyFill="1"/>
    <xf numFmtId="0" fontId="18" fillId="2" borderId="0" xfId="0" applyFont="1" applyFill="1"/>
    <xf numFmtId="0" fontId="4" fillId="2" borderId="1" xfId="0" applyFont="1" applyFill="1" applyBorder="1" applyAlignment="1">
      <alignment horizontal="left" vertical="center"/>
    </xf>
    <xf numFmtId="0" fontId="4" fillId="2" borderId="4" xfId="0" applyFont="1" applyFill="1" applyBorder="1" applyAlignment="1">
      <alignment vertical="center"/>
    </xf>
    <xf numFmtId="164" fontId="4" fillId="2" borderId="5" xfId="2" applyNumberFormat="1" applyFont="1" applyFill="1" applyBorder="1" applyAlignment="1">
      <alignment vertical="center"/>
    </xf>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4" fillId="2" borderId="1" xfId="2" applyNumberFormat="1" applyFont="1" applyFill="1" applyBorder="1" applyAlignment="1">
      <alignment horizontal="center" vertical="center"/>
    </xf>
    <xf numFmtId="0" fontId="4" fillId="2" borderId="1" xfId="3"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164" fontId="3" fillId="2" borderId="1" xfId="2" applyNumberFormat="1" applyFont="1" applyFill="1" applyBorder="1" applyAlignment="1">
      <alignment horizontal="center" vertical="center"/>
    </xf>
    <xf numFmtId="14" fontId="23" fillId="2" borderId="1" xfId="2"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14"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37" fontId="4" fillId="2" borderId="5" xfId="2" applyNumberFormat="1" applyFont="1" applyFill="1" applyBorder="1" applyAlignment="1">
      <alignment vertical="center"/>
    </xf>
    <xf numFmtId="166" fontId="4" fillId="2" borderId="1" xfId="0" applyNumberFormat="1" applyFont="1" applyFill="1" applyBorder="1" applyAlignment="1">
      <alignment horizontal="center" vertical="center"/>
    </xf>
    <xf numFmtId="37" fontId="4" fillId="2" borderId="1" xfId="2" applyNumberFormat="1" applyFont="1" applyFill="1" applyBorder="1" applyAlignment="1">
      <alignment vertical="center"/>
    </xf>
    <xf numFmtId="0" fontId="2" fillId="2" borderId="0" xfId="3" applyFill="1" applyAlignment="1">
      <alignment horizontal="center" vertical="center"/>
    </xf>
    <xf numFmtId="0" fontId="2" fillId="2" borderId="0" xfId="3" applyFill="1"/>
    <xf numFmtId="0" fontId="28" fillId="2" borderId="0" xfId="3" applyFont="1" applyFill="1" applyAlignment="1">
      <alignment horizontal="center"/>
    </xf>
    <xf numFmtId="0" fontId="1" fillId="2" borderId="0" xfId="3" applyFont="1" applyFill="1" applyAlignment="1">
      <alignment horizontal="right" vertical="center"/>
    </xf>
    <xf numFmtId="0" fontId="19" fillId="2" borderId="0" xfId="0" applyFont="1" applyFill="1" applyAlignment="1">
      <alignment horizontal="center" vertical="center"/>
    </xf>
    <xf numFmtId="0" fontId="11"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center" vertical="center"/>
    </xf>
    <xf numFmtId="0" fontId="21" fillId="2" borderId="0" xfId="0" applyFont="1" applyFill="1" applyAlignment="1">
      <alignment horizontal="center" vertical="center"/>
    </xf>
    <xf numFmtId="0" fontId="17" fillId="2" borderId="0" xfId="0" applyFont="1" applyFill="1" applyAlignment="1">
      <alignment horizontal="center" vertical="center"/>
    </xf>
    <xf numFmtId="0" fontId="5" fillId="2" borderId="0" xfId="3" applyFont="1" applyFill="1" applyAlignment="1">
      <alignment vertical="center"/>
    </xf>
    <xf numFmtId="0" fontId="3" fillId="3" borderId="1" xfId="0" applyFont="1" applyFill="1" applyBorder="1" applyAlignment="1">
      <alignment horizontal="center" vertical="center"/>
    </xf>
    <xf numFmtId="49" fontId="3" fillId="3" borderId="1"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5" xfId="0" applyNumberFormat="1" applyFont="1" applyFill="1" applyBorder="1" applyAlignment="1">
      <alignment vertical="center"/>
    </xf>
    <xf numFmtId="165" fontId="3" fillId="3" borderId="1" xfId="2"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 fontId="24" fillId="3" borderId="1" xfId="2" applyNumberFormat="1" applyFont="1" applyFill="1" applyBorder="1" applyAlignment="1">
      <alignment horizontal="center" vertical="center"/>
    </xf>
    <xf numFmtId="0" fontId="13" fillId="3" borderId="0" xfId="0" applyFont="1" applyFill="1"/>
    <xf numFmtId="0" fontId="29" fillId="3" borderId="0" xfId="0" applyFont="1" applyFill="1"/>
    <xf numFmtId="1" fontId="29" fillId="3" borderId="0" xfId="0" applyNumberFormat="1" applyFont="1" applyFill="1" applyAlignment="1">
      <alignment horizont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4" borderId="1" xfId="0"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5" xfId="0" applyNumberFormat="1" applyFont="1" applyFill="1" applyBorder="1" applyAlignment="1">
      <alignment vertical="center"/>
    </xf>
    <xf numFmtId="165" fontId="3" fillId="4" borderId="1" xfId="2" applyNumberFormat="1" applyFont="1" applyFill="1" applyBorder="1" applyAlignment="1">
      <alignment horizontal="center" vertical="center"/>
    </xf>
    <xf numFmtId="0" fontId="3"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 fontId="24" fillId="4" borderId="1" xfId="2" applyNumberFormat="1" applyFont="1" applyFill="1" applyBorder="1" applyAlignment="1">
      <alignment horizontal="center" vertical="center"/>
    </xf>
    <xf numFmtId="0" fontId="13" fillId="4" borderId="0" xfId="0" applyFont="1" applyFill="1"/>
    <xf numFmtId="1" fontId="24" fillId="3" borderId="1" xfId="2" quotePrefix="1" applyNumberFormat="1" applyFont="1" applyFill="1" applyBorder="1" applyAlignment="1">
      <alignment horizontal="center" vertical="center"/>
    </xf>
    <xf numFmtId="0" fontId="7" fillId="2" borderId="3" xfId="0" applyFont="1" applyFill="1" applyBorder="1" applyAlignment="1">
      <alignment horizontal="center" vertical="center"/>
    </xf>
    <xf numFmtId="0" fontId="12" fillId="2" borderId="0" xfId="3" applyFont="1" applyFill="1" applyAlignment="1">
      <alignment horizontal="center"/>
    </xf>
    <xf numFmtId="0" fontId="15" fillId="2" borderId="0" xfId="3" applyFont="1" applyFill="1" applyAlignment="1">
      <alignment horizontal="center"/>
    </xf>
    <xf numFmtId="0" fontId="14" fillId="2" borderId="0" xfId="3" applyFont="1" applyFill="1" applyAlignment="1">
      <alignment horizontal="center"/>
    </xf>
    <xf numFmtId="0" fontId="14" fillId="2" borderId="0" xfId="3" applyFont="1" applyFill="1" applyAlignment="1">
      <alignment horizontal="center" vertical="center" wrapText="1"/>
    </xf>
    <xf numFmtId="0" fontId="20" fillId="2" borderId="0" xfId="0" applyFont="1" applyFill="1" applyAlignment="1">
      <alignment horizontal="center" vertical="top"/>
    </xf>
    <xf numFmtId="0" fontId="21" fillId="2" borderId="0" xfId="0" applyFont="1" applyFill="1" applyAlignment="1">
      <alignment horizontal="center" vertical="center"/>
    </xf>
    <xf numFmtId="0" fontId="5" fillId="2" borderId="0" xfId="3" applyFont="1" applyFill="1" applyAlignment="1">
      <alignment horizontal="center" vertical="center"/>
    </xf>
    <xf numFmtId="0" fontId="5" fillId="2" borderId="0" xfId="3" applyFont="1" applyFill="1" applyAlignment="1">
      <alignment horizontal="center" vertical="center" wrapText="1"/>
    </xf>
  </cellXfs>
  <cellStyles count="4">
    <cellStyle name="Bình thường" xfId="0" builtinId="0"/>
    <cellStyle name="Comma 2" xfId="1" xr:uid="{00000000-0005-0000-0000-000001000000}"/>
    <cellStyle name="Dấu phẩy" xfId="2" builtinId="3"/>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1504498</xdr:colOff>
      <xdr:row>1</xdr:row>
      <xdr:rowOff>242207</xdr:rowOff>
    </xdr:from>
    <xdr:to>
      <xdr:col>8</xdr:col>
      <xdr:colOff>981653</xdr:colOff>
      <xdr:row>1</xdr:row>
      <xdr:rowOff>242207</xdr:rowOff>
    </xdr:to>
    <xdr:cxnSp macro="">
      <xdr:nvCxnSpPr>
        <xdr:cNvPr id="2" name="Straight Connector 1">
          <a:extLst>
            <a:ext uri="{FF2B5EF4-FFF2-40B4-BE49-F238E27FC236}">
              <a16:creationId xmlns:a16="http://schemas.microsoft.com/office/drawing/2014/main" id="{9C9055D6-C605-4C6C-871F-069F0EDC8CA5}"/>
            </a:ext>
          </a:extLst>
        </xdr:cNvPr>
        <xdr:cNvCxnSpPr/>
      </xdr:nvCxnSpPr>
      <xdr:spPr>
        <a:xfrm>
          <a:off x="6529421" y="456034"/>
          <a:ext cx="20333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769635</xdr:colOff>
      <xdr:row>2</xdr:row>
      <xdr:rowOff>163</xdr:rowOff>
    </xdr:from>
    <xdr:to>
      <xdr:col>2</xdr:col>
      <xdr:colOff>833479</xdr:colOff>
      <xdr:row>2</xdr:row>
      <xdr:rowOff>163</xdr:rowOff>
    </xdr:to>
    <xdr:cxnSp macro="">
      <xdr:nvCxnSpPr>
        <xdr:cNvPr id="3" name="Straight Connector 2">
          <a:extLst>
            <a:ext uri="{FF2B5EF4-FFF2-40B4-BE49-F238E27FC236}">
              <a16:creationId xmlns:a16="http://schemas.microsoft.com/office/drawing/2014/main" id="{22196D70-5900-4C38-A37D-C408AC8FFBC6}"/>
            </a:ext>
          </a:extLst>
        </xdr:cNvPr>
        <xdr:cNvCxnSpPr/>
      </xdr:nvCxnSpPr>
      <xdr:spPr>
        <a:xfrm>
          <a:off x="1138972" y="456974"/>
          <a:ext cx="9385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g_tính1"/>
    </sheetNames>
    <sheetDataSet>
      <sheetData sheetId="0">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7"/>
  <sheetViews>
    <sheetView tabSelected="1" zoomScale="98" zoomScaleNormal="98" zoomScalePageLayoutView="93" workbookViewId="0">
      <selection activeCell="A252" sqref="A252:XFD252"/>
    </sheetView>
  </sheetViews>
  <sheetFormatPr defaultColWidth="9.140625" defaultRowHeight="16.5" x14ac:dyDescent="0.25"/>
  <cols>
    <col min="1" max="1" width="5.5703125" style="46" customWidth="1"/>
    <col min="2" max="2" width="13.140625" style="47" customWidth="1"/>
    <col min="3" max="3" width="21.28515625" style="48" customWidth="1"/>
    <col min="4" max="4" width="8.42578125" style="48" customWidth="1"/>
    <col min="5" max="5" width="13.140625" style="49" customWidth="1"/>
    <col min="6" max="6" width="13.85546875" style="50" customWidth="1"/>
    <col min="7" max="7" width="30.28515625" style="51" customWidth="1"/>
    <col min="8" max="8" width="8" style="3" customWidth="1"/>
    <col min="9" max="9" width="16.7109375" style="52" customWidth="1"/>
    <col min="10" max="10" width="21.42578125" style="3" customWidth="1"/>
    <col min="11" max="11" width="10.7109375" style="3" customWidth="1"/>
    <col min="12" max="12" width="9.140625" style="3" customWidth="1"/>
    <col min="13" max="16384" width="9.140625" style="3"/>
  </cols>
  <sheetData>
    <row r="1" spans="1:12" x14ac:dyDescent="0.25">
      <c r="A1" s="109" t="s">
        <v>72</v>
      </c>
      <c r="B1" s="109"/>
      <c r="C1" s="109"/>
      <c r="D1" s="109"/>
      <c r="E1" s="13"/>
      <c r="F1" s="33"/>
      <c r="G1" s="110" t="s">
        <v>79</v>
      </c>
      <c r="H1" s="110"/>
      <c r="I1" s="110"/>
      <c r="J1" s="110"/>
    </row>
    <row r="2" spans="1:12" ht="18.75" x14ac:dyDescent="0.3">
      <c r="A2" s="110" t="s">
        <v>74</v>
      </c>
      <c r="B2" s="110"/>
      <c r="C2" s="110"/>
      <c r="D2" s="110"/>
      <c r="E2" s="12"/>
      <c r="F2" s="34"/>
      <c r="G2" s="111" t="s">
        <v>78</v>
      </c>
      <c r="H2" s="111"/>
      <c r="I2" s="111"/>
      <c r="J2" s="111"/>
    </row>
    <row r="3" spans="1:12" x14ac:dyDescent="0.25">
      <c r="A3" s="23"/>
      <c r="B3" s="4"/>
      <c r="C3" s="12"/>
      <c r="D3" s="12"/>
      <c r="E3" s="7"/>
      <c r="F3" s="1"/>
      <c r="G3" s="2"/>
      <c r="H3" s="34"/>
      <c r="I3" s="5"/>
      <c r="J3" s="2"/>
    </row>
    <row r="4" spans="1:12" ht="41.25" customHeight="1" x14ac:dyDescent="0.25">
      <c r="A4" s="112" t="s">
        <v>1397</v>
      </c>
      <c r="B4" s="112"/>
      <c r="C4" s="112"/>
      <c r="D4" s="112"/>
      <c r="E4" s="112"/>
      <c r="F4" s="112"/>
      <c r="G4" s="112"/>
      <c r="H4" s="112"/>
      <c r="I4" s="112"/>
      <c r="J4" s="112"/>
    </row>
    <row r="5" spans="1:12" ht="24.75" customHeight="1" x14ac:dyDescent="0.25">
      <c r="A5" s="113" t="s">
        <v>585</v>
      </c>
      <c r="B5" s="113"/>
      <c r="C5" s="113"/>
      <c r="D5" s="113"/>
      <c r="E5" s="113"/>
      <c r="F5" s="113"/>
      <c r="G5" s="113"/>
      <c r="H5" s="113"/>
      <c r="I5" s="113"/>
      <c r="J5" s="113"/>
    </row>
    <row r="6" spans="1:12" ht="9" customHeight="1" x14ac:dyDescent="0.25"/>
    <row r="7" spans="1:12" s="6" customFormat="1" ht="33" x14ac:dyDescent="0.25">
      <c r="A7" s="18" t="s">
        <v>64</v>
      </c>
      <c r="B7" s="8" t="s">
        <v>15</v>
      </c>
      <c r="C7" s="19" t="s">
        <v>26</v>
      </c>
      <c r="D7" s="20" t="s">
        <v>4</v>
      </c>
      <c r="E7" s="21" t="s">
        <v>36</v>
      </c>
      <c r="F7" s="8" t="s">
        <v>73</v>
      </c>
      <c r="G7" s="8" t="s">
        <v>77</v>
      </c>
      <c r="H7" s="8" t="s">
        <v>138</v>
      </c>
      <c r="I7" s="8" t="s">
        <v>119</v>
      </c>
      <c r="J7" s="29" t="s">
        <v>1299</v>
      </c>
      <c r="K7" s="30" t="s">
        <v>1300</v>
      </c>
      <c r="L7" s="31" t="s">
        <v>1301</v>
      </c>
    </row>
    <row r="8" spans="1:12" s="6" customFormat="1" x14ac:dyDescent="0.25">
      <c r="A8" s="35" t="s">
        <v>65</v>
      </c>
      <c r="B8" s="24" t="s">
        <v>94</v>
      </c>
      <c r="C8" s="38"/>
      <c r="D8" s="39"/>
      <c r="E8" s="37"/>
      <c r="F8" s="36"/>
      <c r="G8" s="36"/>
      <c r="H8" s="36"/>
      <c r="I8" s="36"/>
      <c r="J8" s="28"/>
      <c r="K8" s="28"/>
      <c r="L8" s="28"/>
    </row>
    <row r="9" spans="1:12" ht="66" x14ac:dyDescent="0.25">
      <c r="A9" s="9">
        <v>1</v>
      </c>
      <c r="B9" s="11" t="s">
        <v>622</v>
      </c>
      <c r="C9" s="40" t="s">
        <v>623</v>
      </c>
      <c r="D9" s="41" t="s">
        <v>209</v>
      </c>
      <c r="E9" s="15" t="str">
        <f>VLOOKUP(B9,[1]Trang_tính1!$B$2:$O$18413,4,0)</f>
        <v>14/11/2000</v>
      </c>
      <c r="F9" s="9" t="s">
        <v>274</v>
      </c>
      <c r="G9" s="22" t="s">
        <v>1294</v>
      </c>
      <c r="H9" s="16">
        <v>0.4</v>
      </c>
      <c r="I9" s="15">
        <f>9000000*H9</f>
        <v>3600000</v>
      </c>
      <c r="J9" s="28">
        <v>31310001022344</v>
      </c>
      <c r="K9" s="28" t="s">
        <v>1323</v>
      </c>
      <c r="L9" s="28" t="s">
        <v>1324</v>
      </c>
    </row>
    <row r="10" spans="1:12" ht="66" x14ac:dyDescent="0.25">
      <c r="A10" s="9">
        <f>A9+1</f>
        <v>2</v>
      </c>
      <c r="B10" s="11" t="s">
        <v>499</v>
      </c>
      <c r="C10" s="40" t="s">
        <v>500</v>
      </c>
      <c r="D10" s="41" t="s">
        <v>17</v>
      </c>
      <c r="E10" s="15" t="str">
        <f>VLOOKUP(B10,[1]Trang_tính1!$B$2:$O$18413,4,0)</f>
        <v>31/12/2000</v>
      </c>
      <c r="F10" s="9" t="s">
        <v>274</v>
      </c>
      <c r="G10" s="22" t="s">
        <v>1294</v>
      </c>
      <c r="H10" s="16">
        <v>0.4</v>
      </c>
      <c r="I10" s="15">
        <f>9000000*H10</f>
        <v>3600000</v>
      </c>
      <c r="J10" s="28">
        <v>1014491045</v>
      </c>
      <c r="K10" s="28" t="s">
        <v>1302</v>
      </c>
      <c r="L10" s="28" t="s">
        <v>1329</v>
      </c>
    </row>
    <row r="11" spans="1:12" x14ac:dyDescent="0.25">
      <c r="A11" s="9">
        <f t="shared" ref="A11:A75" si="0">A10+1</f>
        <v>3</v>
      </c>
      <c r="B11" s="11" t="s">
        <v>271</v>
      </c>
      <c r="C11" s="40" t="s">
        <v>272</v>
      </c>
      <c r="D11" s="41" t="s">
        <v>136</v>
      </c>
      <c r="E11" s="15" t="str">
        <f>VLOOKUP(B11,[1]Trang_tính1!$B$2:$O$18413,4,0)</f>
        <v>21/01/2000</v>
      </c>
      <c r="F11" s="9" t="s">
        <v>273</v>
      </c>
      <c r="G11" s="17" t="s">
        <v>86</v>
      </c>
      <c r="H11" s="16">
        <v>0.4</v>
      </c>
      <c r="I11" s="15">
        <f>9000000*H11</f>
        <v>3600000</v>
      </c>
      <c r="J11" s="28">
        <v>31310001225462</v>
      </c>
      <c r="K11" s="28" t="s">
        <v>1323</v>
      </c>
      <c r="L11" s="28" t="s">
        <v>1410</v>
      </c>
    </row>
    <row r="12" spans="1:12" ht="66" x14ac:dyDescent="0.25">
      <c r="A12" s="9">
        <f t="shared" si="0"/>
        <v>4</v>
      </c>
      <c r="B12" s="11" t="s">
        <v>944</v>
      </c>
      <c r="C12" s="40" t="s">
        <v>128</v>
      </c>
      <c r="D12" s="41" t="s">
        <v>82</v>
      </c>
      <c r="E12" s="15" t="str">
        <f>VLOOKUP(B12,[1]Trang_tính1!$B$2:$O$18413,4,0)</f>
        <v>26/06/2001</v>
      </c>
      <c r="F12" s="9" t="s">
        <v>945</v>
      </c>
      <c r="G12" s="22" t="s">
        <v>1291</v>
      </c>
      <c r="H12" s="16">
        <v>0.4</v>
      </c>
      <c r="I12" s="15">
        <f t="shared" ref="I12:I37" si="1">9250000*H12</f>
        <v>3700000</v>
      </c>
      <c r="J12" s="28">
        <v>31310004182548</v>
      </c>
      <c r="K12" s="28" t="s">
        <v>1323</v>
      </c>
      <c r="L12" s="28" t="s">
        <v>1411</v>
      </c>
    </row>
    <row r="13" spans="1:12" x14ac:dyDescent="0.25">
      <c r="A13" s="9">
        <f t="shared" si="0"/>
        <v>5</v>
      </c>
      <c r="B13" s="11" t="s">
        <v>946</v>
      </c>
      <c r="C13" s="40" t="s">
        <v>947</v>
      </c>
      <c r="D13" s="41" t="s">
        <v>110</v>
      </c>
      <c r="E13" s="15" t="str">
        <f>VLOOKUP(B13,[1]Trang_tính1!$B$2:$O$18413,4,0)</f>
        <v>10/08/2001</v>
      </c>
      <c r="F13" s="9" t="s">
        <v>945</v>
      </c>
      <c r="G13" s="17" t="s">
        <v>87</v>
      </c>
      <c r="H13" s="16">
        <v>0.5</v>
      </c>
      <c r="I13" s="15">
        <f t="shared" si="1"/>
        <v>4625000</v>
      </c>
      <c r="J13" s="28" t="s">
        <v>1412</v>
      </c>
      <c r="K13" s="28" t="s">
        <v>1338</v>
      </c>
      <c r="L13" s="28" t="s">
        <v>1413</v>
      </c>
    </row>
    <row r="14" spans="1:12" ht="66" x14ac:dyDescent="0.25">
      <c r="A14" s="9">
        <f t="shared" si="0"/>
        <v>6</v>
      </c>
      <c r="B14" s="11" t="s">
        <v>950</v>
      </c>
      <c r="C14" s="40" t="s">
        <v>951</v>
      </c>
      <c r="D14" s="41" t="s">
        <v>81</v>
      </c>
      <c r="E14" s="15" t="str">
        <f>VLOOKUP(B14,[1]Trang_tính1!$B$2:$O$18413,4,0)</f>
        <v>11/10/2001</v>
      </c>
      <c r="F14" s="9" t="s">
        <v>945</v>
      </c>
      <c r="G14" s="22" t="s">
        <v>1291</v>
      </c>
      <c r="H14" s="16">
        <v>0.4</v>
      </c>
      <c r="I14" s="15">
        <f t="shared" si="1"/>
        <v>3700000</v>
      </c>
      <c r="J14" s="28">
        <v>206556404</v>
      </c>
      <c r="K14" s="28" t="s">
        <v>1378</v>
      </c>
      <c r="L14" s="28" t="s">
        <v>1414</v>
      </c>
    </row>
    <row r="15" spans="1:12" x14ac:dyDescent="0.25">
      <c r="A15" s="9">
        <f t="shared" si="0"/>
        <v>7</v>
      </c>
      <c r="B15" s="11" t="s">
        <v>940</v>
      </c>
      <c r="C15" s="40" t="s">
        <v>941</v>
      </c>
      <c r="D15" s="41" t="s">
        <v>84</v>
      </c>
      <c r="E15" s="15" t="str">
        <f>VLOOKUP(B15,[1]Trang_tính1!$B$2:$O$18413,4,0)</f>
        <v>20/09/2001</v>
      </c>
      <c r="F15" s="9" t="s">
        <v>942</v>
      </c>
      <c r="G15" s="17" t="s">
        <v>86</v>
      </c>
      <c r="H15" s="16">
        <v>0.4</v>
      </c>
      <c r="I15" s="15">
        <f t="shared" si="1"/>
        <v>3700000</v>
      </c>
      <c r="J15" s="28">
        <v>31310001388064</v>
      </c>
      <c r="K15" s="28" t="s">
        <v>1323</v>
      </c>
      <c r="L15" s="28" t="s">
        <v>1324</v>
      </c>
    </row>
    <row r="16" spans="1:12" x14ac:dyDescent="0.25">
      <c r="A16" s="9">
        <f t="shared" si="0"/>
        <v>8</v>
      </c>
      <c r="B16" s="11" t="s">
        <v>948</v>
      </c>
      <c r="C16" s="40" t="s">
        <v>949</v>
      </c>
      <c r="D16" s="41" t="s">
        <v>47</v>
      </c>
      <c r="E16" s="15" t="str">
        <f>VLOOKUP(B16,[1]Trang_tính1!$B$2:$O$18413,4,0)</f>
        <v>04/04/2001</v>
      </c>
      <c r="F16" s="9" t="s">
        <v>942</v>
      </c>
      <c r="G16" s="22" t="s">
        <v>121</v>
      </c>
      <c r="H16" s="16">
        <v>0.4</v>
      </c>
      <c r="I16" s="15">
        <f t="shared" si="1"/>
        <v>3700000</v>
      </c>
      <c r="J16" s="28" t="s">
        <v>1415</v>
      </c>
      <c r="K16" s="28" t="s">
        <v>1416</v>
      </c>
      <c r="L16" s="28" t="s">
        <v>1399</v>
      </c>
    </row>
    <row r="17" spans="1:12" x14ac:dyDescent="0.25">
      <c r="A17" s="9">
        <f t="shared" si="0"/>
        <v>9</v>
      </c>
      <c r="B17" s="11" t="s">
        <v>953</v>
      </c>
      <c r="C17" s="40" t="s">
        <v>954</v>
      </c>
      <c r="D17" s="41" t="s">
        <v>251</v>
      </c>
      <c r="E17" s="15" t="str">
        <f>VLOOKUP(B17,[1]Trang_tính1!$B$2:$O$18413,4,0)</f>
        <v>31/07/2001</v>
      </c>
      <c r="F17" s="9" t="s">
        <v>942</v>
      </c>
      <c r="G17" s="22" t="s">
        <v>121</v>
      </c>
      <c r="H17" s="16">
        <v>0.4</v>
      </c>
      <c r="I17" s="15">
        <f t="shared" si="1"/>
        <v>3700000</v>
      </c>
      <c r="J17" s="28">
        <v>65510000534070</v>
      </c>
      <c r="K17" s="28" t="s">
        <v>1323</v>
      </c>
      <c r="L17" s="28" t="s">
        <v>1417</v>
      </c>
    </row>
    <row r="18" spans="1:12" ht="66" x14ac:dyDescent="0.25">
      <c r="A18" s="9">
        <f t="shared" si="0"/>
        <v>10</v>
      </c>
      <c r="B18" s="11" t="s">
        <v>955</v>
      </c>
      <c r="C18" s="40" t="s">
        <v>210</v>
      </c>
      <c r="D18" s="41" t="s">
        <v>956</v>
      </c>
      <c r="E18" s="15" t="str">
        <f>VLOOKUP(B18,[1]Trang_tính1!$B$2:$O$18413,4,0)</f>
        <v>31/03/2001</v>
      </c>
      <c r="F18" s="9" t="s">
        <v>942</v>
      </c>
      <c r="G18" s="22" t="s">
        <v>1291</v>
      </c>
      <c r="H18" s="16">
        <v>0.4</v>
      </c>
      <c r="I18" s="15">
        <f t="shared" si="1"/>
        <v>3700000</v>
      </c>
      <c r="J18" s="32" t="s">
        <v>1398</v>
      </c>
      <c r="K18" s="28" t="s">
        <v>1323</v>
      </c>
      <c r="L18" s="28" t="s">
        <v>1399</v>
      </c>
    </row>
    <row r="19" spans="1:12" x14ac:dyDescent="0.25">
      <c r="A19" s="9">
        <f t="shared" si="0"/>
        <v>11</v>
      </c>
      <c r="B19" s="11" t="s">
        <v>278</v>
      </c>
      <c r="C19" s="40" t="s">
        <v>279</v>
      </c>
      <c r="D19" s="41" t="s">
        <v>44</v>
      </c>
      <c r="E19" s="15" t="str">
        <f>VLOOKUP(B19,[1]Trang_tính1!$B$2:$O$18413,4,0)</f>
        <v>05/07/2001</v>
      </c>
      <c r="F19" s="9" t="s">
        <v>938</v>
      </c>
      <c r="G19" s="22" t="s">
        <v>121</v>
      </c>
      <c r="H19" s="16">
        <v>0.4</v>
      </c>
      <c r="I19" s="15">
        <f t="shared" si="1"/>
        <v>3700000</v>
      </c>
      <c r="J19" s="28">
        <v>31310001362828</v>
      </c>
      <c r="K19" s="28" t="s">
        <v>1418</v>
      </c>
      <c r="L19" s="28" t="s">
        <v>1324</v>
      </c>
    </row>
    <row r="20" spans="1:12" ht="49.5" x14ac:dyDescent="0.25">
      <c r="A20" s="9">
        <f t="shared" si="0"/>
        <v>12</v>
      </c>
      <c r="B20" s="11" t="s">
        <v>276</v>
      </c>
      <c r="C20" s="40" t="s">
        <v>32</v>
      </c>
      <c r="D20" s="41" t="s">
        <v>202</v>
      </c>
      <c r="E20" s="15" t="str">
        <f>VLOOKUP(B20,[1]Trang_tính1!$B$2:$O$18413,4,0)</f>
        <v>04/04/2000</v>
      </c>
      <c r="F20" s="9" t="s">
        <v>938</v>
      </c>
      <c r="G20" s="22" t="s">
        <v>939</v>
      </c>
      <c r="H20" s="16">
        <v>0.5</v>
      </c>
      <c r="I20" s="15">
        <f t="shared" si="1"/>
        <v>4625000</v>
      </c>
      <c r="J20" s="28" t="s">
        <v>1419</v>
      </c>
      <c r="K20" s="28" t="s">
        <v>1335</v>
      </c>
      <c r="L20" s="28" t="s">
        <v>1420</v>
      </c>
    </row>
    <row r="21" spans="1:12" x14ac:dyDescent="0.25">
      <c r="A21" s="9">
        <f t="shared" si="0"/>
        <v>13</v>
      </c>
      <c r="B21" s="11" t="s">
        <v>277</v>
      </c>
      <c r="C21" s="40" t="s">
        <v>226</v>
      </c>
      <c r="D21" s="41" t="s">
        <v>83</v>
      </c>
      <c r="E21" s="15" t="str">
        <f>VLOOKUP(B21,[1]Trang_tính1!$B$2:$O$18413,4,0)</f>
        <v>15/01/2001</v>
      </c>
      <c r="F21" s="9" t="s">
        <v>938</v>
      </c>
      <c r="G21" s="22" t="s">
        <v>125</v>
      </c>
      <c r="H21" s="16">
        <v>0.4</v>
      </c>
      <c r="I21" s="15">
        <f t="shared" si="1"/>
        <v>3700000</v>
      </c>
      <c r="J21" s="28">
        <v>31310001226827</v>
      </c>
      <c r="K21" s="28" t="s">
        <v>1323</v>
      </c>
      <c r="L21" s="28" t="s">
        <v>1421</v>
      </c>
    </row>
    <row r="22" spans="1:12" x14ac:dyDescent="0.25">
      <c r="A22" s="9">
        <f t="shared" si="0"/>
        <v>14</v>
      </c>
      <c r="B22" s="11" t="s">
        <v>943</v>
      </c>
      <c r="C22" s="40" t="s">
        <v>488</v>
      </c>
      <c r="D22" s="41" t="s">
        <v>322</v>
      </c>
      <c r="E22" s="15" t="str">
        <f>VLOOKUP(B22,[1]Trang_tính1!$B$2:$O$18413,4,0)</f>
        <v>10/05/2001</v>
      </c>
      <c r="F22" s="9" t="s">
        <v>938</v>
      </c>
      <c r="G22" s="22" t="s">
        <v>121</v>
      </c>
      <c r="H22" s="16">
        <v>0.4</v>
      </c>
      <c r="I22" s="15">
        <f t="shared" si="1"/>
        <v>3700000</v>
      </c>
      <c r="J22" s="28" t="s">
        <v>1422</v>
      </c>
      <c r="K22" s="28" t="s">
        <v>1338</v>
      </c>
      <c r="L22" s="28" t="s">
        <v>1420</v>
      </c>
    </row>
    <row r="23" spans="1:12" x14ac:dyDescent="0.25">
      <c r="A23" s="9">
        <f t="shared" si="0"/>
        <v>15</v>
      </c>
      <c r="B23" s="11" t="s">
        <v>952</v>
      </c>
      <c r="C23" s="40" t="s">
        <v>89</v>
      </c>
      <c r="D23" s="41" t="s">
        <v>81</v>
      </c>
      <c r="E23" s="15" t="str">
        <f>VLOOKUP(B23,[1]Trang_tính1!$B$2:$O$18413,4,0)</f>
        <v>01/05/2001</v>
      </c>
      <c r="F23" s="9" t="s">
        <v>938</v>
      </c>
      <c r="G23" s="17" t="s">
        <v>86</v>
      </c>
      <c r="H23" s="16">
        <v>0.4</v>
      </c>
      <c r="I23" s="15">
        <f t="shared" si="1"/>
        <v>3700000</v>
      </c>
      <c r="J23" s="28">
        <v>1017901426</v>
      </c>
      <c r="K23" s="28" t="s">
        <v>1302</v>
      </c>
      <c r="L23" s="28" t="s">
        <v>1329</v>
      </c>
    </row>
    <row r="24" spans="1:12" ht="66" x14ac:dyDescent="0.25">
      <c r="A24" s="9">
        <f t="shared" si="0"/>
        <v>16</v>
      </c>
      <c r="B24" s="11" t="s">
        <v>934</v>
      </c>
      <c r="C24" s="40" t="s">
        <v>935</v>
      </c>
      <c r="D24" s="41" t="s">
        <v>197</v>
      </c>
      <c r="E24" s="15" t="str">
        <f>VLOOKUP(B24,[1]Trang_tính1!$B$2:$O$18413,4,0)</f>
        <v>07/06/2001</v>
      </c>
      <c r="F24" s="9" t="s">
        <v>936</v>
      </c>
      <c r="G24" s="17" t="s">
        <v>937</v>
      </c>
      <c r="H24" s="16">
        <v>0.5</v>
      </c>
      <c r="I24" s="15">
        <f t="shared" si="1"/>
        <v>4625000</v>
      </c>
      <c r="J24" s="32" t="s">
        <v>1347</v>
      </c>
      <c r="K24" s="28" t="s">
        <v>1323</v>
      </c>
      <c r="L24" s="28" t="s">
        <v>1348</v>
      </c>
    </row>
    <row r="25" spans="1:12" ht="66" x14ac:dyDescent="0.25">
      <c r="A25" s="9">
        <f t="shared" si="0"/>
        <v>17</v>
      </c>
      <c r="B25" s="11" t="s">
        <v>1245</v>
      </c>
      <c r="C25" s="40" t="s">
        <v>1014</v>
      </c>
      <c r="D25" s="41" t="s">
        <v>270</v>
      </c>
      <c r="E25" s="15" t="str">
        <f>VLOOKUP(B25,[1]Trang_tính1!$B$2:$O$18413,4,0)</f>
        <v>05/04/2002</v>
      </c>
      <c r="F25" s="9" t="s">
        <v>1246</v>
      </c>
      <c r="G25" s="22" t="s">
        <v>1291</v>
      </c>
      <c r="H25" s="16">
        <v>0.4</v>
      </c>
      <c r="I25" s="15">
        <f t="shared" si="1"/>
        <v>3700000</v>
      </c>
      <c r="J25" s="32" t="s">
        <v>1349</v>
      </c>
      <c r="K25" s="28" t="s">
        <v>1350</v>
      </c>
      <c r="L25" s="28" t="s">
        <v>1351</v>
      </c>
    </row>
    <row r="26" spans="1:12" ht="66" x14ac:dyDescent="0.25">
      <c r="A26" s="9">
        <f t="shared" si="0"/>
        <v>18</v>
      </c>
      <c r="B26" s="11" t="s">
        <v>1256</v>
      </c>
      <c r="C26" s="40" t="s">
        <v>1257</v>
      </c>
      <c r="D26" s="41" t="s">
        <v>40</v>
      </c>
      <c r="E26" s="15" t="str">
        <f>VLOOKUP(B26,[1]Trang_tính1!$B$2:$O$18413,4,0)</f>
        <v>25/10/2002</v>
      </c>
      <c r="F26" s="9" t="s">
        <v>1246</v>
      </c>
      <c r="G26" s="22" t="s">
        <v>1294</v>
      </c>
      <c r="H26" s="16">
        <v>0.4</v>
      </c>
      <c r="I26" s="15">
        <f t="shared" si="1"/>
        <v>3700000</v>
      </c>
      <c r="J26" s="28">
        <v>106872600608</v>
      </c>
      <c r="K26" s="28" t="s">
        <v>1423</v>
      </c>
      <c r="L26" s="28" t="s">
        <v>1424</v>
      </c>
    </row>
    <row r="27" spans="1:12" x14ac:dyDescent="0.25">
      <c r="A27" s="9">
        <f t="shared" si="0"/>
        <v>19</v>
      </c>
      <c r="B27" s="11" t="s">
        <v>1249</v>
      </c>
      <c r="C27" s="40" t="s">
        <v>1250</v>
      </c>
      <c r="D27" s="41" t="s">
        <v>132</v>
      </c>
      <c r="E27" s="15" t="str">
        <f>VLOOKUP(B27,[1]Trang_tính1!$B$2:$O$18413,4,0)</f>
        <v>08/04/2002</v>
      </c>
      <c r="F27" s="9" t="s">
        <v>1029</v>
      </c>
      <c r="G27" s="22" t="s">
        <v>121</v>
      </c>
      <c r="H27" s="16">
        <v>0.4</v>
      </c>
      <c r="I27" s="15">
        <f t="shared" si="1"/>
        <v>3700000</v>
      </c>
      <c r="J27" s="28">
        <v>1017165916</v>
      </c>
      <c r="K27" s="28" t="s">
        <v>1302</v>
      </c>
      <c r="L27" s="28" t="s">
        <v>1425</v>
      </c>
    </row>
    <row r="28" spans="1:12" ht="66" x14ac:dyDescent="0.25">
      <c r="A28" s="9">
        <f t="shared" si="0"/>
        <v>20</v>
      </c>
      <c r="B28" s="11" t="s">
        <v>1027</v>
      </c>
      <c r="C28" s="40" t="s">
        <v>518</v>
      </c>
      <c r="D28" s="41" t="s">
        <v>1028</v>
      </c>
      <c r="E28" s="15" t="str">
        <f>VLOOKUP(B28,[1]Trang_tính1!$B$2:$O$18413,4,0)</f>
        <v>16/11/2002</v>
      </c>
      <c r="F28" s="9" t="s">
        <v>1029</v>
      </c>
      <c r="G28" s="22" t="s">
        <v>1291</v>
      </c>
      <c r="H28" s="16">
        <v>0.4</v>
      </c>
      <c r="I28" s="15">
        <f t="shared" si="1"/>
        <v>3700000</v>
      </c>
      <c r="J28" s="28">
        <v>9017041007118</v>
      </c>
      <c r="K28" s="28" t="s">
        <v>1426</v>
      </c>
      <c r="L28" s="28" t="s">
        <v>1427</v>
      </c>
    </row>
    <row r="29" spans="1:12" ht="66" x14ac:dyDescent="0.25">
      <c r="A29" s="9">
        <f t="shared" si="0"/>
        <v>21</v>
      </c>
      <c r="B29" s="11" t="s">
        <v>1234</v>
      </c>
      <c r="C29" s="40" t="s">
        <v>1235</v>
      </c>
      <c r="D29" s="41" t="s">
        <v>39</v>
      </c>
      <c r="E29" s="15" t="str">
        <f>VLOOKUP(B29,[1]Trang_tính1!$B$2:$O$18413,4,0)</f>
        <v>08/01/2002</v>
      </c>
      <c r="F29" s="9" t="s">
        <v>1236</v>
      </c>
      <c r="G29" s="17" t="s">
        <v>1237</v>
      </c>
      <c r="H29" s="16">
        <v>0.5</v>
      </c>
      <c r="I29" s="15">
        <f t="shared" si="1"/>
        <v>4625000</v>
      </c>
      <c r="J29" s="28">
        <v>1017599522</v>
      </c>
      <c r="K29" s="28" t="s">
        <v>1302</v>
      </c>
      <c r="L29" s="28" t="s">
        <v>1428</v>
      </c>
    </row>
    <row r="30" spans="1:12" x14ac:dyDescent="0.25">
      <c r="A30" s="9">
        <f t="shared" si="0"/>
        <v>22</v>
      </c>
      <c r="B30" s="11" t="s">
        <v>1247</v>
      </c>
      <c r="C30" s="40" t="s">
        <v>8</v>
      </c>
      <c r="D30" s="41" t="s">
        <v>252</v>
      </c>
      <c r="E30" s="15" t="str">
        <f>VLOOKUP(B30,[1]Trang_tính1!$B$2:$O$18413,4,0)</f>
        <v>31/03/2002</v>
      </c>
      <c r="F30" s="9" t="s">
        <v>1236</v>
      </c>
      <c r="G30" s="17" t="s">
        <v>86</v>
      </c>
      <c r="H30" s="16">
        <v>0.4</v>
      </c>
      <c r="I30" s="15">
        <f t="shared" si="1"/>
        <v>3700000</v>
      </c>
      <c r="J30" s="32" t="s">
        <v>1352</v>
      </c>
      <c r="K30" s="28" t="s">
        <v>1302</v>
      </c>
      <c r="L30" s="28" t="s">
        <v>1353</v>
      </c>
    </row>
    <row r="31" spans="1:12" ht="66" x14ac:dyDescent="0.25">
      <c r="A31" s="9">
        <f t="shared" si="0"/>
        <v>23</v>
      </c>
      <c r="B31" s="11" t="s">
        <v>1248</v>
      </c>
      <c r="C31" s="40" t="s">
        <v>128</v>
      </c>
      <c r="D31" s="41" t="s">
        <v>35</v>
      </c>
      <c r="E31" s="15" t="str">
        <f>VLOOKUP(B31,[1]Trang_tính1!$B$2:$O$18413,4,0)</f>
        <v>24/03/2002</v>
      </c>
      <c r="F31" s="9" t="s">
        <v>1236</v>
      </c>
      <c r="G31" s="22" t="s">
        <v>1291</v>
      </c>
      <c r="H31" s="16">
        <v>0.4</v>
      </c>
      <c r="I31" s="15">
        <f t="shared" si="1"/>
        <v>3700000</v>
      </c>
      <c r="J31" s="32" t="s">
        <v>1354</v>
      </c>
      <c r="K31" s="28" t="s">
        <v>1302</v>
      </c>
      <c r="L31" s="28" t="s">
        <v>1316</v>
      </c>
    </row>
    <row r="32" spans="1:12" ht="66" x14ac:dyDescent="0.25">
      <c r="A32" s="9">
        <f t="shared" si="0"/>
        <v>24</v>
      </c>
      <c r="B32" s="11" t="s">
        <v>1251</v>
      </c>
      <c r="C32" s="40" t="s">
        <v>396</v>
      </c>
      <c r="D32" s="41" t="s">
        <v>129</v>
      </c>
      <c r="E32" s="15" t="str">
        <f>VLOOKUP(B32,[1]Trang_tính1!$B$2:$O$18413,4,0)</f>
        <v>08/02/2002</v>
      </c>
      <c r="F32" s="9" t="s">
        <v>1236</v>
      </c>
      <c r="G32" s="22" t="s">
        <v>1291</v>
      </c>
      <c r="H32" s="16">
        <v>0.4</v>
      </c>
      <c r="I32" s="15">
        <f t="shared" si="1"/>
        <v>3700000</v>
      </c>
      <c r="J32" s="32" t="s">
        <v>1355</v>
      </c>
      <c r="K32" s="28" t="s">
        <v>1345</v>
      </c>
      <c r="L32" s="28" t="s">
        <v>1356</v>
      </c>
    </row>
    <row r="33" spans="1:12" x14ac:dyDescent="0.25">
      <c r="A33" s="9">
        <f t="shared" si="0"/>
        <v>25</v>
      </c>
      <c r="B33" s="11" t="s">
        <v>1258</v>
      </c>
      <c r="C33" s="40" t="s">
        <v>1259</v>
      </c>
      <c r="D33" s="41" t="s">
        <v>23</v>
      </c>
      <c r="E33" s="15" t="str">
        <f>VLOOKUP(B33,[1]Trang_tính1!$B$2:$O$18413,4,0)</f>
        <v>20/02/2002</v>
      </c>
      <c r="F33" s="9" t="s">
        <v>1236</v>
      </c>
      <c r="G33" s="17" t="s">
        <v>87</v>
      </c>
      <c r="H33" s="16">
        <v>0.5</v>
      </c>
      <c r="I33" s="15">
        <f t="shared" si="1"/>
        <v>4625000</v>
      </c>
      <c r="J33" s="32" t="s">
        <v>1400</v>
      </c>
      <c r="K33" s="28" t="s">
        <v>1302</v>
      </c>
      <c r="L33" s="28" t="s">
        <v>1392</v>
      </c>
    </row>
    <row r="34" spans="1:12" ht="49.5" x14ac:dyDescent="0.25">
      <c r="A34" s="9">
        <f t="shared" si="0"/>
        <v>26</v>
      </c>
      <c r="B34" s="11" t="s">
        <v>1238</v>
      </c>
      <c r="C34" s="40" t="s">
        <v>1239</v>
      </c>
      <c r="D34" s="41" t="s">
        <v>99</v>
      </c>
      <c r="E34" s="15" t="str">
        <f>VLOOKUP(B34,[1]Trang_tính1!$B$2:$O$18413,4,0)</f>
        <v>10/07/2002</v>
      </c>
      <c r="F34" s="9" t="s">
        <v>1240</v>
      </c>
      <c r="G34" s="22" t="s">
        <v>1241</v>
      </c>
      <c r="H34" s="16">
        <v>0.5</v>
      </c>
      <c r="I34" s="15">
        <f t="shared" si="1"/>
        <v>4625000</v>
      </c>
      <c r="J34" s="28">
        <v>1017508962</v>
      </c>
      <c r="K34" s="28" t="s">
        <v>1302</v>
      </c>
      <c r="L34" s="28" t="s">
        <v>1392</v>
      </c>
    </row>
    <row r="35" spans="1:12" ht="66" x14ac:dyDescent="0.25">
      <c r="A35" s="9">
        <f t="shared" si="0"/>
        <v>27</v>
      </c>
      <c r="B35" s="11" t="s">
        <v>1242</v>
      </c>
      <c r="C35" s="40" t="s">
        <v>1243</v>
      </c>
      <c r="D35" s="41" t="s">
        <v>1058</v>
      </c>
      <c r="E35" s="15" t="str">
        <f>VLOOKUP(B35,[1]Trang_tính1!$B$2:$O$18413,4,0)</f>
        <v>27/11/2001</v>
      </c>
      <c r="F35" s="9" t="s">
        <v>1244</v>
      </c>
      <c r="G35" s="22" t="s">
        <v>1291</v>
      </c>
      <c r="H35" s="16">
        <v>0.4</v>
      </c>
      <c r="I35" s="15">
        <f t="shared" si="1"/>
        <v>3700000</v>
      </c>
      <c r="J35" s="28">
        <v>1013782650</v>
      </c>
      <c r="K35" s="28" t="s">
        <v>1416</v>
      </c>
      <c r="L35" s="28" t="s">
        <v>1373</v>
      </c>
    </row>
    <row r="36" spans="1:12" ht="66" x14ac:dyDescent="0.25">
      <c r="A36" s="9">
        <f t="shared" si="0"/>
        <v>28</v>
      </c>
      <c r="B36" s="11" t="s">
        <v>1252</v>
      </c>
      <c r="C36" s="40" t="s">
        <v>60</v>
      </c>
      <c r="D36" s="41" t="s">
        <v>110</v>
      </c>
      <c r="E36" s="15" t="str">
        <f>VLOOKUP(B36,[1]Trang_tính1!$B$2:$O$18413,4,0)</f>
        <v>25/08/2002</v>
      </c>
      <c r="F36" s="9" t="s">
        <v>1244</v>
      </c>
      <c r="G36" s="22" t="s">
        <v>1295</v>
      </c>
      <c r="H36" s="16">
        <v>0.4</v>
      </c>
      <c r="I36" s="15">
        <f t="shared" si="1"/>
        <v>3700000</v>
      </c>
      <c r="J36" s="28">
        <v>3708205245033</v>
      </c>
      <c r="K36" s="28" t="s">
        <v>1350</v>
      </c>
      <c r="L36" s="28" t="s">
        <v>1429</v>
      </c>
    </row>
    <row r="37" spans="1:12" ht="33" x14ac:dyDescent="0.25">
      <c r="A37" s="9">
        <f t="shared" si="0"/>
        <v>29</v>
      </c>
      <c r="B37" s="11" t="s">
        <v>1253</v>
      </c>
      <c r="C37" s="40" t="s">
        <v>1254</v>
      </c>
      <c r="D37" s="41" t="s">
        <v>0</v>
      </c>
      <c r="E37" s="15" t="str">
        <f>VLOOKUP(B37,[1]Trang_tính1!$B$2:$O$18413,4,0)</f>
        <v>08/01/2002</v>
      </c>
      <c r="F37" s="9" t="s">
        <v>1244</v>
      </c>
      <c r="G37" s="22" t="s">
        <v>1255</v>
      </c>
      <c r="H37" s="16">
        <v>0.5</v>
      </c>
      <c r="I37" s="15">
        <f t="shared" si="1"/>
        <v>4625000</v>
      </c>
      <c r="J37" s="28">
        <v>19037147553015</v>
      </c>
      <c r="K37" s="28" t="s">
        <v>1430</v>
      </c>
      <c r="L37" s="28" t="s">
        <v>1431</v>
      </c>
    </row>
    <row r="38" spans="1:12" x14ac:dyDescent="0.25">
      <c r="A38" s="9"/>
      <c r="B38" s="53"/>
      <c r="C38" s="54" t="s">
        <v>117</v>
      </c>
      <c r="D38" s="55">
        <f>A37</f>
        <v>29</v>
      </c>
      <c r="E38" s="56"/>
      <c r="F38" s="57"/>
      <c r="G38" s="58"/>
      <c r="H38" s="17"/>
      <c r="I38" s="59">
        <f>SUM(I9:I37)</f>
        <v>113475000</v>
      </c>
      <c r="J38" s="28"/>
      <c r="K38" s="28"/>
      <c r="L38" s="28"/>
    </row>
    <row r="39" spans="1:12" x14ac:dyDescent="0.25">
      <c r="A39" s="60" t="s">
        <v>66</v>
      </c>
      <c r="B39" s="53" t="s">
        <v>38</v>
      </c>
      <c r="C39" s="61"/>
      <c r="D39" s="62"/>
      <c r="E39" s="56"/>
      <c r="F39" s="57"/>
      <c r="G39" s="58"/>
      <c r="H39" s="17"/>
      <c r="I39" s="63"/>
      <c r="J39" s="28"/>
      <c r="K39" s="28"/>
      <c r="L39" s="28"/>
    </row>
    <row r="40" spans="1:12" ht="66" x14ac:dyDescent="0.25">
      <c r="A40" s="9">
        <v>1</v>
      </c>
      <c r="B40" s="11" t="s">
        <v>604</v>
      </c>
      <c r="C40" s="40" t="s">
        <v>605</v>
      </c>
      <c r="D40" s="41" t="s">
        <v>606</v>
      </c>
      <c r="E40" s="15" t="str">
        <f>VLOOKUP(B40,[1]Trang_tính1!$B$2:$O$18413,4,0)</f>
        <v>25/02/2000</v>
      </c>
      <c r="F40" s="9" t="s">
        <v>494</v>
      </c>
      <c r="G40" s="22" t="s">
        <v>1291</v>
      </c>
      <c r="H40" s="16">
        <v>0.4</v>
      </c>
      <c r="I40" s="15">
        <f t="shared" ref="I40:I64" si="2">9000000*H40</f>
        <v>3600000</v>
      </c>
      <c r="J40" s="28" t="s">
        <v>1432</v>
      </c>
      <c r="K40" s="28" t="s">
        <v>1318</v>
      </c>
      <c r="L40" s="28" t="s">
        <v>1433</v>
      </c>
    </row>
    <row r="41" spans="1:12" ht="66" x14ac:dyDescent="0.25">
      <c r="A41" s="9">
        <f t="shared" si="0"/>
        <v>2</v>
      </c>
      <c r="B41" s="11" t="s">
        <v>609</v>
      </c>
      <c r="C41" s="40" t="s">
        <v>610</v>
      </c>
      <c r="D41" s="41" t="s">
        <v>42</v>
      </c>
      <c r="E41" s="15" t="str">
        <f>VLOOKUP(B41,[1]Trang_tính1!$B$2:$O$18413,4,0)</f>
        <v>15/07/2000</v>
      </c>
      <c r="F41" s="9" t="s">
        <v>494</v>
      </c>
      <c r="G41" s="22" t="s">
        <v>1291</v>
      </c>
      <c r="H41" s="16">
        <v>0.4</v>
      </c>
      <c r="I41" s="15">
        <f t="shared" si="2"/>
        <v>3600000</v>
      </c>
      <c r="J41" s="28">
        <v>8007041136698</v>
      </c>
      <c r="K41" s="28" t="s">
        <v>1426</v>
      </c>
      <c r="L41" s="28" t="s">
        <v>1427</v>
      </c>
    </row>
    <row r="42" spans="1:12" ht="66" x14ac:dyDescent="0.25">
      <c r="A42" s="9">
        <f t="shared" si="0"/>
        <v>3</v>
      </c>
      <c r="B42" s="11" t="s">
        <v>493</v>
      </c>
      <c r="C42" s="40" t="s">
        <v>217</v>
      </c>
      <c r="D42" s="41" t="s">
        <v>49</v>
      </c>
      <c r="E42" s="15" t="str">
        <f>VLOOKUP(B42,[1]Trang_tính1!$B$2:$O$18413,4,0)</f>
        <v>19/05/2000</v>
      </c>
      <c r="F42" s="9" t="s">
        <v>494</v>
      </c>
      <c r="G42" s="22" t="s">
        <v>1292</v>
      </c>
      <c r="H42" s="16">
        <v>0.4</v>
      </c>
      <c r="I42" s="15">
        <f t="shared" si="2"/>
        <v>3600000</v>
      </c>
      <c r="J42" s="28" t="s">
        <v>1434</v>
      </c>
      <c r="K42" s="28" t="s">
        <v>1435</v>
      </c>
      <c r="L42" s="28" t="s">
        <v>1436</v>
      </c>
    </row>
    <row r="43" spans="1:12" ht="66" x14ac:dyDescent="0.25">
      <c r="A43" s="9">
        <f t="shared" si="0"/>
        <v>4</v>
      </c>
      <c r="B43" s="11" t="s">
        <v>611</v>
      </c>
      <c r="C43" s="40" t="s">
        <v>300</v>
      </c>
      <c r="D43" s="41" t="s">
        <v>81</v>
      </c>
      <c r="E43" s="15" t="str">
        <f>VLOOKUP(B43,[1]Trang_tính1!$B$2:$O$18413,4,0)</f>
        <v>15/10/2000</v>
      </c>
      <c r="F43" s="9" t="s">
        <v>494</v>
      </c>
      <c r="G43" s="22" t="s">
        <v>1291</v>
      </c>
      <c r="H43" s="16">
        <v>0.4</v>
      </c>
      <c r="I43" s="15">
        <f t="shared" si="2"/>
        <v>3600000</v>
      </c>
      <c r="J43" s="28" t="s">
        <v>1437</v>
      </c>
      <c r="K43" s="28" t="s">
        <v>1318</v>
      </c>
      <c r="L43" s="28" t="s">
        <v>1438</v>
      </c>
    </row>
    <row r="44" spans="1:12" ht="66" x14ac:dyDescent="0.25">
      <c r="A44" s="9">
        <f t="shared" si="0"/>
        <v>5</v>
      </c>
      <c r="B44" s="11" t="s">
        <v>607</v>
      </c>
      <c r="C44" s="40" t="s">
        <v>608</v>
      </c>
      <c r="D44" s="41" t="s">
        <v>112</v>
      </c>
      <c r="E44" s="15" t="str">
        <f>VLOOKUP(B44,[1]Trang_tính1!$B$2:$O$18413,4,0)</f>
        <v>30/10/2000</v>
      </c>
      <c r="F44" s="9" t="s">
        <v>494</v>
      </c>
      <c r="G44" s="22" t="s">
        <v>1291</v>
      </c>
      <c r="H44" s="16">
        <v>0.4</v>
      </c>
      <c r="I44" s="15">
        <f t="shared" si="2"/>
        <v>3600000</v>
      </c>
      <c r="J44" s="28">
        <v>211923687</v>
      </c>
      <c r="K44" s="28" t="s">
        <v>1378</v>
      </c>
      <c r="L44" s="28" t="s">
        <v>1427</v>
      </c>
    </row>
    <row r="45" spans="1:12" ht="66" x14ac:dyDescent="0.25">
      <c r="A45" s="9">
        <f t="shared" si="0"/>
        <v>6</v>
      </c>
      <c r="B45" s="11" t="s">
        <v>656</v>
      </c>
      <c r="C45" s="40" t="s">
        <v>286</v>
      </c>
      <c r="D45" s="41" t="s">
        <v>657</v>
      </c>
      <c r="E45" s="15" t="str">
        <f>VLOOKUP(B45,[1]Trang_tính1!$B$2:$O$18413,4,0)</f>
        <v>07/09/2000</v>
      </c>
      <c r="F45" s="9" t="s">
        <v>148</v>
      </c>
      <c r="G45" s="22" t="s">
        <v>1291</v>
      </c>
      <c r="H45" s="16">
        <v>0.4</v>
      </c>
      <c r="I45" s="15">
        <f t="shared" si="2"/>
        <v>3600000</v>
      </c>
      <c r="J45" s="28">
        <v>6600205588320</v>
      </c>
      <c r="K45" s="28" t="s">
        <v>1350</v>
      </c>
      <c r="L45" s="28" t="s">
        <v>1439</v>
      </c>
    </row>
    <row r="46" spans="1:12" ht="66" x14ac:dyDescent="0.25">
      <c r="A46" s="9">
        <f t="shared" si="0"/>
        <v>7</v>
      </c>
      <c r="B46" s="11" t="s">
        <v>145</v>
      </c>
      <c r="C46" s="40" t="s">
        <v>146</v>
      </c>
      <c r="D46" s="41" t="s">
        <v>147</v>
      </c>
      <c r="E46" s="15" t="str">
        <f>VLOOKUP(B46,[1]Trang_tính1!$B$2:$O$18413,4,0)</f>
        <v>26/04/2000</v>
      </c>
      <c r="F46" s="9" t="s">
        <v>148</v>
      </c>
      <c r="G46" s="22" t="s">
        <v>1291</v>
      </c>
      <c r="H46" s="16">
        <v>0.4</v>
      </c>
      <c r="I46" s="15">
        <f t="shared" si="2"/>
        <v>3600000</v>
      </c>
      <c r="J46" s="32" t="s">
        <v>1384</v>
      </c>
      <c r="K46" s="28" t="s">
        <v>1323</v>
      </c>
      <c r="L46" s="28" t="s">
        <v>1324</v>
      </c>
    </row>
    <row r="47" spans="1:12" x14ac:dyDescent="0.25">
      <c r="A47" s="9">
        <f t="shared" si="0"/>
        <v>8</v>
      </c>
      <c r="B47" s="11" t="s">
        <v>503</v>
      </c>
      <c r="C47" s="40" t="s">
        <v>504</v>
      </c>
      <c r="D47" s="41" t="s">
        <v>42</v>
      </c>
      <c r="E47" s="15" t="str">
        <f>VLOOKUP(B47,[1]Trang_tính1!$B$2:$O$18413,4,0)</f>
        <v>06/05/2000</v>
      </c>
      <c r="F47" s="9" t="s">
        <v>281</v>
      </c>
      <c r="G47" s="17" t="s">
        <v>86</v>
      </c>
      <c r="H47" s="16">
        <v>0.4</v>
      </c>
      <c r="I47" s="15">
        <f t="shared" si="2"/>
        <v>3600000</v>
      </c>
      <c r="J47" s="28">
        <v>158698625</v>
      </c>
      <c r="K47" s="28" t="s">
        <v>1378</v>
      </c>
      <c r="L47" s="28" t="s">
        <v>1440</v>
      </c>
    </row>
    <row r="48" spans="1:12" x14ac:dyDescent="0.25">
      <c r="A48" s="9">
        <f t="shared" si="0"/>
        <v>9</v>
      </c>
      <c r="B48" s="11" t="s">
        <v>214</v>
      </c>
      <c r="C48" s="40" t="s">
        <v>215</v>
      </c>
      <c r="D48" s="41" t="s">
        <v>216</v>
      </c>
      <c r="E48" s="15" t="str">
        <f>VLOOKUP(B48,[1]Trang_tính1!$B$2:$O$18413,4,0)</f>
        <v>04/08/1996</v>
      </c>
      <c r="F48" s="9" t="s">
        <v>403</v>
      </c>
      <c r="G48" s="22" t="s">
        <v>121</v>
      </c>
      <c r="H48" s="16">
        <v>0.4</v>
      </c>
      <c r="I48" s="15">
        <f t="shared" si="2"/>
        <v>3600000</v>
      </c>
      <c r="J48" s="28" t="s">
        <v>1441</v>
      </c>
      <c r="K48" s="28" t="s">
        <v>1338</v>
      </c>
      <c r="L48" s="28" t="s">
        <v>1442</v>
      </c>
    </row>
    <row r="49" spans="1:12" x14ac:dyDescent="0.25">
      <c r="A49" s="9">
        <f t="shared" si="0"/>
        <v>10</v>
      </c>
      <c r="B49" s="11" t="s">
        <v>212</v>
      </c>
      <c r="C49" s="40" t="s">
        <v>55</v>
      </c>
      <c r="D49" s="41" t="s">
        <v>213</v>
      </c>
      <c r="E49" s="15" t="str">
        <f>VLOOKUP(B49,[1]Trang_tính1!$B$2:$O$18413,4,0)</f>
        <v>28/01/2000</v>
      </c>
      <c r="F49" s="9" t="s">
        <v>401</v>
      </c>
      <c r="G49" s="17" t="s">
        <v>87</v>
      </c>
      <c r="H49" s="16">
        <v>0.5</v>
      </c>
      <c r="I49" s="15">
        <f t="shared" si="2"/>
        <v>4500000</v>
      </c>
      <c r="J49" s="28">
        <v>31310001031924</v>
      </c>
      <c r="K49" s="28" t="s">
        <v>1418</v>
      </c>
      <c r="L49" s="28" t="s">
        <v>1443</v>
      </c>
    </row>
    <row r="50" spans="1:12" ht="165" x14ac:dyDescent="0.25">
      <c r="A50" s="9">
        <f t="shared" si="0"/>
        <v>11</v>
      </c>
      <c r="B50" s="11" t="s">
        <v>152</v>
      </c>
      <c r="C50" s="40" t="s">
        <v>60</v>
      </c>
      <c r="D50" s="41" t="s">
        <v>17</v>
      </c>
      <c r="E50" s="15" t="str">
        <f>VLOOKUP(B50,[1]Trang_tính1!$B$2:$O$18413,4,0)</f>
        <v>18/03/2000</v>
      </c>
      <c r="F50" s="9" t="s">
        <v>401</v>
      </c>
      <c r="G50" s="17" t="s">
        <v>653</v>
      </c>
      <c r="H50" s="16">
        <v>0.4</v>
      </c>
      <c r="I50" s="15">
        <f t="shared" si="2"/>
        <v>3600000</v>
      </c>
      <c r="J50" s="28">
        <v>8007041147073</v>
      </c>
      <c r="K50" s="28" t="s">
        <v>1426</v>
      </c>
      <c r="L50" s="28" t="s">
        <v>1444</v>
      </c>
    </row>
    <row r="51" spans="1:12" x14ac:dyDescent="0.25">
      <c r="A51" s="9">
        <f t="shared" si="0"/>
        <v>12</v>
      </c>
      <c r="B51" s="11" t="s">
        <v>422</v>
      </c>
      <c r="C51" s="40" t="s">
        <v>423</v>
      </c>
      <c r="D51" s="41" t="s">
        <v>424</v>
      </c>
      <c r="E51" s="15" t="str">
        <f>VLOOKUP(B51,[1]Trang_tính1!$B$2:$O$18413,4,0)</f>
        <v>12/07/2000</v>
      </c>
      <c r="F51" s="9" t="s">
        <v>401</v>
      </c>
      <c r="G51" s="22" t="s">
        <v>121</v>
      </c>
      <c r="H51" s="16">
        <v>0.4</v>
      </c>
      <c r="I51" s="15">
        <f t="shared" si="2"/>
        <v>3600000</v>
      </c>
      <c r="J51" s="28">
        <v>31310001031650</v>
      </c>
      <c r="K51" s="28" t="s">
        <v>1418</v>
      </c>
      <c r="L51" s="28" t="s">
        <v>1445</v>
      </c>
    </row>
    <row r="52" spans="1:12" ht="66" x14ac:dyDescent="0.25">
      <c r="A52" s="9">
        <f t="shared" si="0"/>
        <v>13</v>
      </c>
      <c r="B52" s="11" t="s">
        <v>654</v>
      </c>
      <c r="C52" s="40" t="s">
        <v>655</v>
      </c>
      <c r="D52" s="41" t="s">
        <v>132</v>
      </c>
      <c r="E52" s="15" t="str">
        <f>VLOOKUP(B52,[1]Trang_tính1!$B$2:$O$18413,4,0)</f>
        <v>15/08/2000</v>
      </c>
      <c r="F52" s="9" t="s">
        <v>401</v>
      </c>
      <c r="G52" s="22" t="s">
        <v>1291</v>
      </c>
      <c r="H52" s="16">
        <v>0.4</v>
      </c>
      <c r="I52" s="15">
        <f t="shared" si="2"/>
        <v>3600000</v>
      </c>
      <c r="J52" s="28" t="s">
        <v>1446</v>
      </c>
      <c r="K52" s="28" t="s">
        <v>1302</v>
      </c>
      <c r="L52" s="28" t="s">
        <v>1447</v>
      </c>
    </row>
    <row r="53" spans="1:12" x14ac:dyDescent="0.25">
      <c r="A53" s="9">
        <f t="shared" si="0"/>
        <v>14</v>
      </c>
      <c r="B53" s="11" t="s">
        <v>552</v>
      </c>
      <c r="C53" s="40" t="s">
        <v>553</v>
      </c>
      <c r="D53" s="41" t="s">
        <v>59</v>
      </c>
      <c r="E53" s="15" t="str">
        <f>VLOOKUP(B53,[1]Trang_tính1!$B$2:$O$18413,4,0)</f>
        <v>21/01/2000</v>
      </c>
      <c r="F53" s="9" t="s">
        <v>156</v>
      </c>
      <c r="G53" s="22" t="s">
        <v>125</v>
      </c>
      <c r="H53" s="16">
        <v>0.4</v>
      </c>
      <c r="I53" s="15">
        <f t="shared" si="2"/>
        <v>3600000</v>
      </c>
      <c r="J53" s="28">
        <v>31310001362369</v>
      </c>
      <c r="K53" s="28" t="s">
        <v>1323</v>
      </c>
      <c r="L53" s="28" t="s">
        <v>1324</v>
      </c>
    </row>
    <row r="54" spans="1:12" x14ac:dyDescent="0.25">
      <c r="A54" s="9">
        <f t="shared" si="0"/>
        <v>15</v>
      </c>
      <c r="B54" s="11" t="s">
        <v>157</v>
      </c>
      <c r="C54" s="40" t="s">
        <v>158</v>
      </c>
      <c r="D54" s="41" t="s">
        <v>91</v>
      </c>
      <c r="E54" s="15" t="str">
        <f>VLOOKUP(B54,[1]Trang_tính1!$B$2:$O$18413,4,0)</f>
        <v>21/02/2000</v>
      </c>
      <c r="F54" s="9" t="s">
        <v>156</v>
      </c>
      <c r="G54" s="17" t="s">
        <v>86</v>
      </c>
      <c r="H54" s="16">
        <v>0.4</v>
      </c>
      <c r="I54" s="15">
        <f t="shared" si="2"/>
        <v>3600000</v>
      </c>
      <c r="J54" s="28">
        <v>31310001036424</v>
      </c>
      <c r="K54" s="28" t="s">
        <v>1323</v>
      </c>
      <c r="L54" s="28" t="s">
        <v>1324</v>
      </c>
    </row>
    <row r="55" spans="1:12" x14ac:dyDescent="0.25">
      <c r="A55" s="9">
        <f t="shared" si="0"/>
        <v>16</v>
      </c>
      <c r="B55" s="11" t="s">
        <v>154</v>
      </c>
      <c r="C55" s="40" t="s">
        <v>155</v>
      </c>
      <c r="D55" s="41" t="s">
        <v>16</v>
      </c>
      <c r="E55" s="15" t="str">
        <f>VLOOKUP(B55,[1]Trang_tính1!$B$2:$O$18413,4,0)</f>
        <v>10/03/2000</v>
      </c>
      <c r="F55" s="9" t="s">
        <v>156</v>
      </c>
      <c r="G55" s="17" t="s">
        <v>86</v>
      </c>
      <c r="H55" s="16">
        <v>0.4</v>
      </c>
      <c r="I55" s="15">
        <f t="shared" si="2"/>
        <v>3600000</v>
      </c>
      <c r="J55" s="28">
        <v>31310001036309</v>
      </c>
      <c r="K55" s="28" t="s">
        <v>1323</v>
      </c>
      <c r="L55" s="28" t="s">
        <v>1324</v>
      </c>
    </row>
    <row r="56" spans="1:12" ht="66" x14ac:dyDescent="0.25">
      <c r="A56" s="9">
        <f t="shared" si="0"/>
        <v>17</v>
      </c>
      <c r="B56" s="11" t="s">
        <v>612</v>
      </c>
      <c r="C56" s="40" t="s">
        <v>613</v>
      </c>
      <c r="D56" s="41" t="s">
        <v>49</v>
      </c>
      <c r="E56" s="15" t="str">
        <f>VLOOKUP(B56,[1]Trang_tính1!$B$2:$O$18413,4,0)</f>
        <v>03/11/2000</v>
      </c>
      <c r="F56" s="9" t="s">
        <v>156</v>
      </c>
      <c r="G56" s="22" t="s">
        <v>1291</v>
      </c>
      <c r="H56" s="16">
        <v>0.4</v>
      </c>
      <c r="I56" s="15">
        <f t="shared" si="2"/>
        <v>3600000</v>
      </c>
      <c r="J56" s="28" t="s">
        <v>1448</v>
      </c>
      <c r="K56" s="28" t="s">
        <v>1318</v>
      </c>
      <c r="L56" s="28" t="s">
        <v>1449</v>
      </c>
    </row>
    <row r="57" spans="1:12" ht="66" x14ac:dyDescent="0.25">
      <c r="A57" s="9">
        <f t="shared" si="0"/>
        <v>18</v>
      </c>
      <c r="B57" s="11" t="s">
        <v>614</v>
      </c>
      <c r="C57" s="40" t="s">
        <v>615</v>
      </c>
      <c r="D57" s="41" t="s">
        <v>487</v>
      </c>
      <c r="E57" s="15" t="str">
        <f>VLOOKUP(B57,[1]Trang_tính1!$B$2:$O$18413,4,0)</f>
        <v>08/08/2000</v>
      </c>
      <c r="F57" s="9" t="s">
        <v>156</v>
      </c>
      <c r="G57" s="22" t="s">
        <v>1291</v>
      </c>
      <c r="H57" s="16">
        <v>0.4</v>
      </c>
      <c r="I57" s="15">
        <f t="shared" si="2"/>
        <v>3600000</v>
      </c>
      <c r="J57" s="28">
        <v>4810205221866</v>
      </c>
      <c r="K57" s="28" t="s">
        <v>1350</v>
      </c>
      <c r="L57" s="28" t="s">
        <v>1450</v>
      </c>
    </row>
    <row r="58" spans="1:12" x14ac:dyDescent="0.25">
      <c r="A58" s="9">
        <f t="shared" si="0"/>
        <v>19</v>
      </c>
      <c r="B58" s="11" t="s">
        <v>159</v>
      </c>
      <c r="C58" s="40" t="s">
        <v>160</v>
      </c>
      <c r="D58" s="41" t="s">
        <v>161</v>
      </c>
      <c r="E58" s="15" t="str">
        <f>VLOOKUP(B58,[1]Trang_tính1!$B$2:$O$18413,4,0)</f>
        <v>19/11/2000</v>
      </c>
      <c r="F58" s="9" t="s">
        <v>144</v>
      </c>
      <c r="G58" s="17" t="s">
        <v>87</v>
      </c>
      <c r="H58" s="16">
        <v>0.5</v>
      </c>
      <c r="I58" s="15">
        <f t="shared" si="2"/>
        <v>4500000</v>
      </c>
      <c r="J58" s="28">
        <v>31310001037302</v>
      </c>
      <c r="K58" s="28" t="s">
        <v>1323</v>
      </c>
      <c r="L58" s="28" t="s">
        <v>1324</v>
      </c>
    </row>
    <row r="59" spans="1:12" x14ac:dyDescent="0.25">
      <c r="A59" s="9">
        <f t="shared" si="0"/>
        <v>20</v>
      </c>
      <c r="B59" s="11" t="s">
        <v>554</v>
      </c>
      <c r="C59" s="40" t="s">
        <v>555</v>
      </c>
      <c r="D59" s="41" t="s">
        <v>224</v>
      </c>
      <c r="E59" s="15" t="str">
        <f>VLOOKUP(B59,[1]Trang_tính1!$B$2:$O$18413,4,0)</f>
        <v>10/11/2000</v>
      </c>
      <c r="F59" s="9" t="s">
        <v>144</v>
      </c>
      <c r="G59" s="22" t="s">
        <v>121</v>
      </c>
      <c r="H59" s="16">
        <v>0.4</v>
      </c>
      <c r="I59" s="15">
        <f t="shared" si="2"/>
        <v>3600000</v>
      </c>
      <c r="J59" s="28">
        <v>31310001362554</v>
      </c>
      <c r="K59" s="28" t="s">
        <v>1323</v>
      </c>
      <c r="L59" s="28" t="s">
        <v>1324</v>
      </c>
    </row>
    <row r="60" spans="1:12" ht="66" x14ac:dyDescent="0.25">
      <c r="A60" s="9">
        <f t="shared" si="0"/>
        <v>21</v>
      </c>
      <c r="B60" s="11" t="s">
        <v>673</v>
      </c>
      <c r="C60" s="40" t="s">
        <v>371</v>
      </c>
      <c r="D60" s="41" t="s">
        <v>3</v>
      </c>
      <c r="E60" s="15" t="str">
        <f>VLOOKUP(B60,[1]Trang_tính1!$B$2:$O$18413,4,0)</f>
        <v>05/06/2000</v>
      </c>
      <c r="F60" s="9" t="s">
        <v>144</v>
      </c>
      <c r="G60" s="22" t="s">
        <v>1291</v>
      </c>
      <c r="H60" s="16">
        <v>0.4</v>
      </c>
      <c r="I60" s="15">
        <f t="shared" si="2"/>
        <v>3600000</v>
      </c>
      <c r="J60" s="32" t="s">
        <v>1357</v>
      </c>
      <c r="K60" s="28" t="s">
        <v>1302</v>
      </c>
      <c r="L60" s="28" t="s">
        <v>1320</v>
      </c>
    </row>
    <row r="61" spans="1:12" x14ac:dyDescent="0.25">
      <c r="A61" s="9">
        <f t="shared" si="0"/>
        <v>22</v>
      </c>
      <c r="B61" s="11" t="s">
        <v>142</v>
      </c>
      <c r="C61" s="40" t="s">
        <v>143</v>
      </c>
      <c r="D61" s="41" t="s">
        <v>20</v>
      </c>
      <c r="E61" s="15" t="str">
        <f>VLOOKUP(B61,[1]Trang_tính1!$B$2:$O$18413,4,0)</f>
        <v>16/07/2000</v>
      </c>
      <c r="F61" s="9" t="s">
        <v>144</v>
      </c>
      <c r="G61" s="22" t="s">
        <v>121</v>
      </c>
      <c r="H61" s="16">
        <v>0.4</v>
      </c>
      <c r="I61" s="15">
        <f t="shared" si="2"/>
        <v>3600000</v>
      </c>
      <c r="J61" s="28">
        <v>31310001037366</v>
      </c>
      <c r="K61" s="28" t="s">
        <v>1323</v>
      </c>
      <c r="L61" s="28" t="s">
        <v>1324</v>
      </c>
    </row>
    <row r="62" spans="1:12" x14ac:dyDescent="0.25">
      <c r="A62" s="9">
        <f t="shared" si="0"/>
        <v>23</v>
      </c>
      <c r="B62" s="11" t="s">
        <v>162</v>
      </c>
      <c r="C62" s="40" t="s">
        <v>115</v>
      </c>
      <c r="D62" s="41" t="s">
        <v>103</v>
      </c>
      <c r="E62" s="15" t="str">
        <f>VLOOKUP(B62,[1]Trang_tính1!$B$2:$O$18413,4,0)</f>
        <v>12/12/2000</v>
      </c>
      <c r="F62" s="9" t="s">
        <v>163</v>
      </c>
      <c r="G62" s="22" t="s">
        <v>121</v>
      </c>
      <c r="H62" s="16">
        <v>0.4</v>
      </c>
      <c r="I62" s="15">
        <f t="shared" si="2"/>
        <v>3600000</v>
      </c>
      <c r="J62" s="28">
        <v>31310001037700</v>
      </c>
      <c r="K62" s="28" t="s">
        <v>1323</v>
      </c>
      <c r="L62" s="28" t="s">
        <v>1324</v>
      </c>
    </row>
    <row r="63" spans="1:12" x14ac:dyDescent="0.25">
      <c r="A63" s="9">
        <f t="shared" si="0"/>
        <v>24</v>
      </c>
      <c r="B63" s="11" t="s">
        <v>556</v>
      </c>
      <c r="C63" s="40" t="s">
        <v>557</v>
      </c>
      <c r="D63" s="41" t="s">
        <v>546</v>
      </c>
      <c r="E63" s="15" t="str">
        <f>VLOOKUP(B63,[1]Trang_tính1!$B$2:$O$18413,4,0)</f>
        <v>28/03/2000</v>
      </c>
      <c r="F63" s="9" t="s">
        <v>402</v>
      </c>
      <c r="G63" s="17" t="s">
        <v>86</v>
      </c>
      <c r="H63" s="16">
        <v>0.4</v>
      </c>
      <c r="I63" s="15">
        <f t="shared" si="2"/>
        <v>3600000</v>
      </c>
      <c r="J63" s="28">
        <v>31910000301167</v>
      </c>
      <c r="K63" s="28" t="s">
        <v>1323</v>
      </c>
      <c r="L63" s="28" t="s">
        <v>1451</v>
      </c>
    </row>
    <row r="64" spans="1:12" x14ac:dyDescent="0.25">
      <c r="A64" s="9">
        <f t="shared" si="0"/>
        <v>25</v>
      </c>
      <c r="B64" s="11" t="s">
        <v>153</v>
      </c>
      <c r="C64" s="40" t="s">
        <v>124</v>
      </c>
      <c r="D64" s="41" t="s">
        <v>81</v>
      </c>
      <c r="E64" s="15" t="str">
        <f>VLOOKUP(B64,[1]Trang_tính1!$B$2:$O$18413,4,0)</f>
        <v>15/07/2000</v>
      </c>
      <c r="F64" s="9" t="s">
        <v>402</v>
      </c>
      <c r="G64" s="17" t="s">
        <v>87</v>
      </c>
      <c r="H64" s="16">
        <v>0.5</v>
      </c>
      <c r="I64" s="15">
        <f t="shared" si="2"/>
        <v>4500000</v>
      </c>
      <c r="J64" s="28">
        <v>31310001032088</v>
      </c>
      <c r="K64" s="28" t="s">
        <v>1323</v>
      </c>
      <c r="L64" s="28" t="s">
        <v>1324</v>
      </c>
    </row>
    <row r="65" spans="1:12" x14ac:dyDescent="0.25">
      <c r="A65" s="9">
        <f t="shared" si="0"/>
        <v>26</v>
      </c>
      <c r="B65" s="11" t="s">
        <v>681</v>
      </c>
      <c r="C65" s="40" t="s">
        <v>682</v>
      </c>
      <c r="D65" s="41" t="s">
        <v>3</v>
      </c>
      <c r="E65" s="15" t="str">
        <f>VLOOKUP(B65,[1]Trang_tính1!$B$2:$O$18413,4,0)</f>
        <v>24/03/2001</v>
      </c>
      <c r="F65" s="9" t="s">
        <v>683</v>
      </c>
      <c r="G65" s="17" t="s">
        <v>86</v>
      </c>
      <c r="H65" s="16">
        <v>0.4</v>
      </c>
      <c r="I65" s="15">
        <f>3900000*H65</f>
        <v>1560000</v>
      </c>
      <c r="J65" s="32" t="s">
        <v>1385</v>
      </c>
      <c r="K65" s="28" t="s">
        <v>1323</v>
      </c>
      <c r="L65" s="28" t="s">
        <v>1386</v>
      </c>
    </row>
    <row r="66" spans="1:12" ht="66" x14ac:dyDescent="0.25">
      <c r="A66" s="9">
        <f t="shared" si="0"/>
        <v>27</v>
      </c>
      <c r="B66" s="11" t="s">
        <v>771</v>
      </c>
      <c r="C66" s="40" t="s">
        <v>772</v>
      </c>
      <c r="D66" s="41" t="s">
        <v>773</v>
      </c>
      <c r="E66" s="15" t="str">
        <f>VLOOKUP(B66,[1]Trang_tính1!$B$2:$O$18413,4,0)</f>
        <v>30/05/2001</v>
      </c>
      <c r="F66" s="9" t="s">
        <v>769</v>
      </c>
      <c r="G66" s="22" t="s">
        <v>1294</v>
      </c>
      <c r="H66" s="16">
        <v>0.4</v>
      </c>
      <c r="I66" s="15">
        <f t="shared" ref="I66:I97" si="3">9250000*H66</f>
        <v>3700000</v>
      </c>
      <c r="J66" s="28">
        <v>7302205257039</v>
      </c>
      <c r="K66" s="28" t="s">
        <v>1350</v>
      </c>
      <c r="L66" s="28" t="s">
        <v>1452</v>
      </c>
    </row>
    <row r="67" spans="1:12" ht="66" x14ac:dyDescent="0.25">
      <c r="A67" s="9">
        <f t="shared" si="0"/>
        <v>28</v>
      </c>
      <c r="B67" s="11" t="s">
        <v>770</v>
      </c>
      <c r="C67" s="40" t="s">
        <v>60</v>
      </c>
      <c r="D67" s="41" t="s">
        <v>147</v>
      </c>
      <c r="E67" s="15" t="str">
        <f>VLOOKUP(B67,[1]Trang_tính1!$B$2:$O$18413,4,0)</f>
        <v>15/07/2001</v>
      </c>
      <c r="F67" s="9" t="s">
        <v>769</v>
      </c>
      <c r="G67" s="22" t="s">
        <v>1291</v>
      </c>
      <c r="H67" s="16">
        <v>0.4</v>
      </c>
      <c r="I67" s="15">
        <f t="shared" si="3"/>
        <v>3700000</v>
      </c>
      <c r="J67" s="28">
        <v>1019856759</v>
      </c>
      <c r="K67" s="28" t="s">
        <v>1302</v>
      </c>
      <c r="L67" s="28" t="s">
        <v>1375</v>
      </c>
    </row>
    <row r="68" spans="1:12" ht="66" x14ac:dyDescent="0.25">
      <c r="A68" s="9">
        <f t="shared" si="0"/>
        <v>29</v>
      </c>
      <c r="B68" s="11" t="s">
        <v>767</v>
      </c>
      <c r="C68" s="40" t="s">
        <v>768</v>
      </c>
      <c r="D68" s="41" t="s">
        <v>129</v>
      </c>
      <c r="E68" s="15" t="str">
        <f>VLOOKUP(B68,[1]Trang_tính1!$B$2:$O$18413,4,0)</f>
        <v>08/10/2001</v>
      </c>
      <c r="F68" s="9" t="s">
        <v>769</v>
      </c>
      <c r="G68" s="22" t="s">
        <v>1291</v>
      </c>
      <c r="H68" s="16">
        <v>0.4</v>
      </c>
      <c r="I68" s="15">
        <f t="shared" si="3"/>
        <v>3700000</v>
      </c>
      <c r="J68" s="28">
        <v>108871956424</v>
      </c>
      <c r="K68" s="28" t="s">
        <v>1423</v>
      </c>
      <c r="L68" s="28" t="s">
        <v>1453</v>
      </c>
    </row>
    <row r="69" spans="1:12" ht="66" x14ac:dyDescent="0.25">
      <c r="A69" s="9">
        <f t="shared" si="0"/>
        <v>30</v>
      </c>
      <c r="B69" s="11" t="s">
        <v>765</v>
      </c>
      <c r="C69" s="40" t="s">
        <v>766</v>
      </c>
      <c r="D69" s="41" t="s">
        <v>657</v>
      </c>
      <c r="E69" s="15" t="str">
        <f>VLOOKUP(B69,[1]Trang_tính1!$B$2:$O$18413,4,0)</f>
        <v>21/07/2001</v>
      </c>
      <c r="F69" s="9" t="s">
        <v>426</v>
      </c>
      <c r="G69" s="22" t="s">
        <v>1291</v>
      </c>
      <c r="H69" s="16">
        <v>0.4</v>
      </c>
      <c r="I69" s="15">
        <f t="shared" si="3"/>
        <v>3700000</v>
      </c>
      <c r="J69" s="28">
        <v>5604205259412</v>
      </c>
      <c r="K69" s="28" t="s">
        <v>1350</v>
      </c>
      <c r="L69" s="28" t="s">
        <v>1454</v>
      </c>
    </row>
    <row r="70" spans="1:12" ht="66" x14ac:dyDescent="0.25">
      <c r="A70" s="9">
        <f t="shared" si="0"/>
        <v>31</v>
      </c>
      <c r="B70" s="11" t="s">
        <v>983</v>
      </c>
      <c r="C70" s="40" t="s">
        <v>984</v>
      </c>
      <c r="D70" s="41" t="s">
        <v>337</v>
      </c>
      <c r="E70" s="15" t="str">
        <f>VLOOKUP(B70,[1]Trang_tính1!$B$2:$O$18413,4,0)</f>
        <v>12/10/2001</v>
      </c>
      <c r="F70" s="9" t="s">
        <v>426</v>
      </c>
      <c r="G70" s="22" t="s">
        <v>1291</v>
      </c>
      <c r="H70" s="16">
        <v>0.4</v>
      </c>
      <c r="I70" s="15">
        <f t="shared" si="3"/>
        <v>3700000</v>
      </c>
      <c r="J70" s="28" t="s">
        <v>1455</v>
      </c>
      <c r="K70" s="28" t="s">
        <v>1302</v>
      </c>
      <c r="L70" s="28" t="s">
        <v>1456</v>
      </c>
    </row>
    <row r="71" spans="1:12" ht="66" x14ac:dyDescent="0.25">
      <c r="A71" s="9">
        <f t="shared" si="0"/>
        <v>32</v>
      </c>
      <c r="B71" s="11" t="s">
        <v>985</v>
      </c>
      <c r="C71" s="40" t="s">
        <v>986</v>
      </c>
      <c r="D71" s="41" t="s">
        <v>16</v>
      </c>
      <c r="E71" s="15" t="str">
        <f>VLOOKUP(B71,[1]Trang_tính1!$B$2:$O$18413,4,0)</f>
        <v>01/06/2001</v>
      </c>
      <c r="F71" s="9" t="s">
        <v>426</v>
      </c>
      <c r="G71" s="22" t="s">
        <v>1291</v>
      </c>
      <c r="H71" s="16">
        <v>0.4</v>
      </c>
      <c r="I71" s="15">
        <f t="shared" si="3"/>
        <v>3700000</v>
      </c>
      <c r="J71" s="28">
        <v>31910000314721</v>
      </c>
      <c r="K71" s="28" t="s">
        <v>1323</v>
      </c>
      <c r="L71" s="28" t="s">
        <v>1457</v>
      </c>
    </row>
    <row r="72" spans="1:12" ht="66" x14ac:dyDescent="0.25">
      <c r="A72" s="9">
        <f t="shared" si="0"/>
        <v>33</v>
      </c>
      <c r="B72" s="11" t="s">
        <v>774</v>
      </c>
      <c r="C72" s="40" t="s">
        <v>55</v>
      </c>
      <c r="D72" s="41" t="s">
        <v>243</v>
      </c>
      <c r="E72" s="15" t="str">
        <f>VLOOKUP(B72,[1]Trang_tính1!$B$2:$O$18413,4,0)</f>
        <v>09/02/2001</v>
      </c>
      <c r="F72" s="9" t="s">
        <v>426</v>
      </c>
      <c r="G72" s="22" t="s">
        <v>1292</v>
      </c>
      <c r="H72" s="16">
        <v>0.4</v>
      </c>
      <c r="I72" s="15">
        <f t="shared" si="3"/>
        <v>3700000</v>
      </c>
      <c r="J72" s="28">
        <v>6001205247927</v>
      </c>
      <c r="K72" s="28" t="s">
        <v>1350</v>
      </c>
      <c r="L72" s="28" t="s">
        <v>1458</v>
      </c>
    </row>
    <row r="73" spans="1:12" x14ac:dyDescent="0.25">
      <c r="A73" s="9">
        <f t="shared" si="0"/>
        <v>34</v>
      </c>
      <c r="B73" s="11" t="s">
        <v>425</v>
      </c>
      <c r="C73" s="40" t="s">
        <v>55</v>
      </c>
      <c r="D73" s="41" t="s">
        <v>14</v>
      </c>
      <c r="E73" s="15" t="str">
        <f>VLOOKUP(B73,[1]Trang_tính1!$B$2:$O$18413,4,0)</f>
        <v>18/08/2001</v>
      </c>
      <c r="F73" s="9" t="s">
        <v>426</v>
      </c>
      <c r="G73" s="17" t="s">
        <v>86</v>
      </c>
      <c r="H73" s="16">
        <v>0.4</v>
      </c>
      <c r="I73" s="15">
        <f t="shared" si="3"/>
        <v>3700000</v>
      </c>
      <c r="J73" s="28">
        <v>31310001271298</v>
      </c>
      <c r="K73" s="28" t="s">
        <v>1323</v>
      </c>
      <c r="L73" s="28" t="s">
        <v>1324</v>
      </c>
    </row>
    <row r="74" spans="1:12" x14ac:dyDescent="0.25">
      <c r="A74" s="9">
        <f t="shared" si="0"/>
        <v>35</v>
      </c>
      <c r="B74" s="11" t="s">
        <v>982</v>
      </c>
      <c r="C74" s="40" t="s">
        <v>150</v>
      </c>
      <c r="D74" s="41" t="s">
        <v>53</v>
      </c>
      <c r="E74" s="15" t="str">
        <f>VLOOKUP(B74,[1]Trang_tính1!$B$2:$O$18413,4,0)</f>
        <v>16/10/2001</v>
      </c>
      <c r="F74" s="9" t="s">
        <v>282</v>
      </c>
      <c r="G74" s="22" t="s">
        <v>125</v>
      </c>
      <c r="H74" s="16">
        <v>0.4</v>
      </c>
      <c r="I74" s="15">
        <f t="shared" si="3"/>
        <v>3700000</v>
      </c>
      <c r="J74" s="28">
        <v>31310001386208</v>
      </c>
      <c r="K74" s="28" t="s">
        <v>1323</v>
      </c>
      <c r="L74" s="28" t="s">
        <v>1324</v>
      </c>
    </row>
    <row r="75" spans="1:12" x14ac:dyDescent="0.25">
      <c r="A75" s="9">
        <f t="shared" si="0"/>
        <v>36</v>
      </c>
      <c r="B75" s="11" t="s">
        <v>987</v>
      </c>
      <c r="C75" s="40" t="s">
        <v>988</v>
      </c>
      <c r="D75" s="41" t="s">
        <v>42</v>
      </c>
      <c r="E75" s="15" t="str">
        <f>VLOOKUP(B75,[1]Trang_tính1!$B$2:$O$18413,4,0)</f>
        <v>24/12/2001</v>
      </c>
      <c r="F75" s="9" t="s">
        <v>282</v>
      </c>
      <c r="G75" s="17" t="s">
        <v>86</v>
      </c>
      <c r="H75" s="16">
        <v>0.4</v>
      </c>
      <c r="I75" s="15">
        <f t="shared" si="3"/>
        <v>3700000</v>
      </c>
      <c r="J75" s="28">
        <v>4501205161630</v>
      </c>
      <c r="K75" s="28" t="s">
        <v>1350</v>
      </c>
      <c r="L75" s="28" t="s">
        <v>1459</v>
      </c>
    </row>
    <row r="76" spans="1:12" ht="66" x14ac:dyDescent="0.25">
      <c r="A76" s="9">
        <f t="shared" ref="A76:A141" si="4">A75+1</f>
        <v>37</v>
      </c>
      <c r="B76" s="11" t="s">
        <v>989</v>
      </c>
      <c r="C76" s="40" t="s">
        <v>990</v>
      </c>
      <c r="D76" s="41" t="s">
        <v>102</v>
      </c>
      <c r="E76" s="15" t="str">
        <f>VLOOKUP(B76,[1]Trang_tính1!$B$2:$O$18413,4,0)</f>
        <v>02/06/2001</v>
      </c>
      <c r="F76" s="9" t="s">
        <v>282</v>
      </c>
      <c r="G76" s="22" t="s">
        <v>1291</v>
      </c>
      <c r="H76" s="16">
        <v>0.4</v>
      </c>
      <c r="I76" s="15">
        <f t="shared" si="3"/>
        <v>3700000</v>
      </c>
      <c r="J76" s="28">
        <v>31310001386174</v>
      </c>
      <c r="K76" s="28" t="s">
        <v>1323</v>
      </c>
      <c r="L76" s="28" t="s">
        <v>1443</v>
      </c>
    </row>
    <row r="77" spans="1:12" ht="66" x14ac:dyDescent="0.25">
      <c r="A77" s="9">
        <f t="shared" si="4"/>
        <v>38</v>
      </c>
      <c r="B77" s="11" t="s">
        <v>991</v>
      </c>
      <c r="C77" s="40" t="s">
        <v>992</v>
      </c>
      <c r="D77" s="41" t="s">
        <v>40</v>
      </c>
      <c r="E77" s="15" t="str">
        <f>VLOOKUP(B77,[1]Trang_tính1!$B$2:$O$18413,4,0)</f>
        <v>12/09/2001</v>
      </c>
      <c r="F77" s="9" t="s">
        <v>282</v>
      </c>
      <c r="G77" s="22" t="s">
        <v>1291</v>
      </c>
      <c r="H77" s="16">
        <v>0.4</v>
      </c>
      <c r="I77" s="15">
        <f t="shared" si="3"/>
        <v>3700000</v>
      </c>
      <c r="J77" s="28">
        <v>58110001319476</v>
      </c>
      <c r="K77" s="28" t="s">
        <v>1323</v>
      </c>
      <c r="L77" s="28" t="s">
        <v>1460</v>
      </c>
    </row>
    <row r="78" spans="1:12" ht="49.5" x14ac:dyDescent="0.25">
      <c r="A78" s="9">
        <f t="shared" si="4"/>
        <v>39</v>
      </c>
      <c r="B78" s="11" t="s">
        <v>993</v>
      </c>
      <c r="C78" s="40" t="s">
        <v>994</v>
      </c>
      <c r="D78" s="41" t="s">
        <v>23</v>
      </c>
      <c r="E78" s="15" t="str">
        <f>VLOOKUP(B78,[1]Trang_tính1!$B$2:$O$18413,4,0)</f>
        <v>16/04/2001</v>
      </c>
      <c r="F78" s="9" t="s">
        <v>282</v>
      </c>
      <c r="G78" s="22" t="s">
        <v>1304</v>
      </c>
      <c r="H78" s="16">
        <v>0.5</v>
      </c>
      <c r="I78" s="15">
        <f t="shared" si="3"/>
        <v>4625000</v>
      </c>
      <c r="J78" s="28">
        <v>19036970638011</v>
      </c>
      <c r="K78" s="28" t="s">
        <v>1345</v>
      </c>
      <c r="L78" s="28" t="s">
        <v>1461</v>
      </c>
    </row>
    <row r="79" spans="1:12" ht="66" x14ac:dyDescent="0.25">
      <c r="A79" s="9">
        <f t="shared" si="4"/>
        <v>40</v>
      </c>
      <c r="B79" s="11" t="s">
        <v>968</v>
      </c>
      <c r="C79" s="40" t="s">
        <v>969</v>
      </c>
      <c r="D79" s="41" t="s">
        <v>106</v>
      </c>
      <c r="E79" s="15" t="str">
        <f>VLOOKUP(B79,[1]Trang_tính1!$B$2:$O$18413,4,0)</f>
        <v>17/07/2001</v>
      </c>
      <c r="F79" s="9" t="s">
        <v>970</v>
      </c>
      <c r="G79" s="22" t="s">
        <v>1291</v>
      </c>
      <c r="H79" s="16">
        <v>0.4</v>
      </c>
      <c r="I79" s="15">
        <f t="shared" si="3"/>
        <v>3700000</v>
      </c>
      <c r="J79" s="28">
        <v>5857317</v>
      </c>
      <c r="K79" s="28" t="s">
        <v>1462</v>
      </c>
      <c r="L79" s="28" t="s">
        <v>1463</v>
      </c>
    </row>
    <row r="80" spans="1:12" ht="66" x14ac:dyDescent="0.25">
      <c r="A80" s="9">
        <f t="shared" si="4"/>
        <v>41</v>
      </c>
      <c r="B80" s="11" t="s">
        <v>558</v>
      </c>
      <c r="C80" s="40" t="s">
        <v>559</v>
      </c>
      <c r="D80" s="41" t="s">
        <v>96</v>
      </c>
      <c r="E80" s="15" t="str">
        <f>VLOOKUP(B80,[1]Trang_tính1!$B$2:$O$18413,4,0)</f>
        <v>02/09/2001</v>
      </c>
      <c r="F80" s="9" t="s">
        <v>763</v>
      </c>
      <c r="G80" s="22" t="s">
        <v>957</v>
      </c>
      <c r="H80" s="16">
        <v>0.5</v>
      </c>
      <c r="I80" s="15">
        <f t="shared" si="3"/>
        <v>4625000</v>
      </c>
      <c r="J80" s="28">
        <v>31310001362846</v>
      </c>
      <c r="K80" s="28" t="s">
        <v>1323</v>
      </c>
      <c r="L80" s="28" t="s">
        <v>1324</v>
      </c>
    </row>
    <row r="81" spans="1:12" x14ac:dyDescent="0.25">
      <c r="A81" s="9">
        <f t="shared" si="4"/>
        <v>42</v>
      </c>
      <c r="B81" s="11" t="s">
        <v>962</v>
      </c>
      <c r="C81" s="40" t="s">
        <v>108</v>
      </c>
      <c r="D81" s="41" t="s">
        <v>135</v>
      </c>
      <c r="E81" s="15" t="str">
        <f>VLOOKUP(B81,[1]Trang_tính1!$B$2:$O$18413,4,0)</f>
        <v>18/01/2000</v>
      </c>
      <c r="F81" s="9" t="s">
        <v>763</v>
      </c>
      <c r="G81" s="22" t="s">
        <v>121</v>
      </c>
      <c r="H81" s="16">
        <v>0.4</v>
      </c>
      <c r="I81" s="15">
        <f t="shared" si="3"/>
        <v>3700000</v>
      </c>
      <c r="J81" s="28">
        <v>19036014215013</v>
      </c>
      <c r="K81" s="28" t="s">
        <v>1345</v>
      </c>
      <c r="L81" s="28" t="s">
        <v>1464</v>
      </c>
    </row>
    <row r="82" spans="1:12" ht="49.5" x14ac:dyDescent="0.25">
      <c r="A82" s="9">
        <f t="shared" si="4"/>
        <v>43</v>
      </c>
      <c r="B82" s="11" t="s">
        <v>761</v>
      </c>
      <c r="C82" s="40" t="s">
        <v>762</v>
      </c>
      <c r="D82" s="41" t="s">
        <v>82</v>
      </c>
      <c r="E82" s="15" t="str">
        <f>VLOOKUP(B82,[1]Trang_tính1!$B$2:$O$18413,4,0)</f>
        <v>20/11/2001</v>
      </c>
      <c r="F82" s="9" t="s">
        <v>763</v>
      </c>
      <c r="G82" s="22" t="s">
        <v>764</v>
      </c>
      <c r="H82" s="16">
        <v>0.5</v>
      </c>
      <c r="I82" s="15">
        <f t="shared" si="3"/>
        <v>4625000</v>
      </c>
      <c r="J82" s="32" t="s">
        <v>1358</v>
      </c>
      <c r="K82" s="28" t="s">
        <v>1350</v>
      </c>
      <c r="L82" s="28" t="s">
        <v>1359</v>
      </c>
    </row>
    <row r="83" spans="1:12" x14ac:dyDescent="0.25">
      <c r="A83" s="9">
        <f t="shared" si="4"/>
        <v>44</v>
      </c>
      <c r="B83" s="11" t="s">
        <v>428</v>
      </c>
      <c r="C83" s="40" t="s">
        <v>429</v>
      </c>
      <c r="D83" s="41" t="s">
        <v>179</v>
      </c>
      <c r="E83" s="15" t="str">
        <f>VLOOKUP(B83,[1]Trang_tính1!$B$2:$O$18413,4,0)</f>
        <v>10/03/2001</v>
      </c>
      <c r="F83" s="9" t="s">
        <v>763</v>
      </c>
      <c r="G83" s="22" t="s">
        <v>121</v>
      </c>
      <c r="H83" s="16">
        <v>0.4</v>
      </c>
      <c r="I83" s="15">
        <f t="shared" si="3"/>
        <v>3700000</v>
      </c>
      <c r="J83" s="28">
        <v>31310004183754</v>
      </c>
      <c r="K83" s="28" t="s">
        <v>1323</v>
      </c>
      <c r="L83" s="28" t="s">
        <v>1443</v>
      </c>
    </row>
    <row r="84" spans="1:12" ht="66" x14ac:dyDescent="0.25">
      <c r="A84" s="9">
        <f t="shared" si="4"/>
        <v>45</v>
      </c>
      <c r="B84" s="11" t="s">
        <v>778</v>
      </c>
      <c r="C84" s="40" t="s">
        <v>779</v>
      </c>
      <c r="D84" s="41" t="s">
        <v>42</v>
      </c>
      <c r="E84" s="15" t="str">
        <f>VLOOKUP(B84,[1]Trang_tính1!$B$2:$O$18413,4,0)</f>
        <v>28/02/2001</v>
      </c>
      <c r="F84" s="9" t="s">
        <v>777</v>
      </c>
      <c r="G84" s="22" t="s">
        <v>1291</v>
      </c>
      <c r="H84" s="16">
        <v>0.4</v>
      </c>
      <c r="I84" s="15">
        <f t="shared" si="3"/>
        <v>3700000</v>
      </c>
      <c r="J84" s="32" t="s">
        <v>1387</v>
      </c>
      <c r="K84" s="28" t="s">
        <v>1323</v>
      </c>
      <c r="L84" s="28" t="s">
        <v>1388</v>
      </c>
    </row>
    <row r="85" spans="1:12" ht="33" x14ac:dyDescent="0.25">
      <c r="A85" s="9">
        <f t="shared" si="4"/>
        <v>46</v>
      </c>
      <c r="B85" s="11" t="s">
        <v>775</v>
      </c>
      <c r="C85" s="40" t="s">
        <v>776</v>
      </c>
      <c r="D85" s="41" t="s">
        <v>88</v>
      </c>
      <c r="E85" s="15" t="str">
        <f>VLOOKUP(B85,[1]Trang_tính1!$B$2:$O$18413,4,0)</f>
        <v>21/02/2001</v>
      </c>
      <c r="F85" s="9" t="s">
        <v>777</v>
      </c>
      <c r="G85" s="22" t="s">
        <v>275</v>
      </c>
      <c r="H85" s="16">
        <v>0.5</v>
      </c>
      <c r="I85" s="15">
        <f t="shared" si="3"/>
        <v>4625000</v>
      </c>
      <c r="J85" s="28">
        <v>31310001356098</v>
      </c>
      <c r="K85" s="28" t="s">
        <v>1323</v>
      </c>
      <c r="L85" s="28" t="s">
        <v>1324</v>
      </c>
    </row>
    <row r="86" spans="1:12" ht="66" x14ac:dyDescent="0.25">
      <c r="A86" s="9">
        <f t="shared" si="4"/>
        <v>47</v>
      </c>
      <c r="B86" s="11" t="s">
        <v>995</v>
      </c>
      <c r="C86" s="40" t="s">
        <v>996</v>
      </c>
      <c r="D86" s="41" t="s">
        <v>37</v>
      </c>
      <c r="E86" s="15" t="str">
        <f>VLOOKUP(B86,[1]Trang_tính1!$B$2:$O$18413,4,0)</f>
        <v>05/12/2001</v>
      </c>
      <c r="F86" s="9" t="s">
        <v>284</v>
      </c>
      <c r="G86" s="22" t="s">
        <v>1291</v>
      </c>
      <c r="H86" s="16">
        <v>0.4</v>
      </c>
      <c r="I86" s="15">
        <f t="shared" si="3"/>
        <v>3700000</v>
      </c>
      <c r="J86" s="28">
        <v>31310004185389</v>
      </c>
      <c r="K86" s="28" t="s">
        <v>1323</v>
      </c>
      <c r="L86" s="28" t="s">
        <v>1324</v>
      </c>
    </row>
    <row r="87" spans="1:12" x14ac:dyDescent="0.25">
      <c r="A87" s="9">
        <f t="shared" si="4"/>
        <v>48</v>
      </c>
      <c r="B87" s="11" t="s">
        <v>283</v>
      </c>
      <c r="C87" s="40" t="s">
        <v>231</v>
      </c>
      <c r="D87" s="41" t="s">
        <v>135</v>
      </c>
      <c r="E87" s="15" t="str">
        <f>VLOOKUP(B87,[1]Trang_tính1!$B$2:$O$18413,4,0)</f>
        <v>10/05/2001</v>
      </c>
      <c r="F87" s="9" t="s">
        <v>284</v>
      </c>
      <c r="G87" s="22" t="s">
        <v>121</v>
      </c>
      <c r="H87" s="16">
        <v>0.4</v>
      </c>
      <c r="I87" s="15">
        <f t="shared" si="3"/>
        <v>3700000</v>
      </c>
      <c r="J87" s="28">
        <v>31310001226845</v>
      </c>
      <c r="K87" s="28" t="s">
        <v>1323</v>
      </c>
      <c r="L87" s="28" t="s">
        <v>1421</v>
      </c>
    </row>
    <row r="88" spans="1:12" ht="66" x14ac:dyDescent="0.25">
      <c r="A88" s="9">
        <f t="shared" si="4"/>
        <v>49</v>
      </c>
      <c r="B88" s="11" t="s">
        <v>997</v>
      </c>
      <c r="C88" s="40" t="s">
        <v>998</v>
      </c>
      <c r="D88" s="41" t="s">
        <v>59</v>
      </c>
      <c r="E88" s="15" t="str">
        <f>VLOOKUP(B88,[1]Trang_tính1!$B$2:$O$18413,4,0)</f>
        <v>17/12/2001</v>
      </c>
      <c r="F88" s="9" t="s">
        <v>284</v>
      </c>
      <c r="G88" s="17" t="s">
        <v>999</v>
      </c>
      <c r="H88" s="16">
        <v>0.5</v>
      </c>
      <c r="I88" s="15">
        <f t="shared" si="3"/>
        <v>4625000</v>
      </c>
      <c r="J88" s="32" t="s">
        <v>1389</v>
      </c>
      <c r="K88" s="28" t="s">
        <v>1323</v>
      </c>
      <c r="L88" s="28" t="s">
        <v>1390</v>
      </c>
    </row>
    <row r="89" spans="1:12" ht="115.5" x14ac:dyDescent="0.25">
      <c r="A89" s="9">
        <f t="shared" si="4"/>
        <v>50</v>
      </c>
      <c r="B89" s="11" t="s">
        <v>285</v>
      </c>
      <c r="C89" s="40" t="s">
        <v>22</v>
      </c>
      <c r="D89" s="41" t="s">
        <v>16</v>
      </c>
      <c r="E89" s="15" t="str">
        <f>VLOOKUP(B89,[1]Trang_tính1!$B$2:$O$18413,4,0)</f>
        <v>26/02/2001</v>
      </c>
      <c r="F89" s="9" t="s">
        <v>284</v>
      </c>
      <c r="G89" s="17" t="s">
        <v>1000</v>
      </c>
      <c r="H89" s="16">
        <v>0.4</v>
      </c>
      <c r="I89" s="15">
        <f t="shared" si="3"/>
        <v>3700000</v>
      </c>
      <c r="J89" s="28">
        <v>31310001226340</v>
      </c>
      <c r="K89" s="28" t="s">
        <v>1323</v>
      </c>
      <c r="L89" s="28" t="s">
        <v>1324</v>
      </c>
    </row>
    <row r="90" spans="1:12" x14ac:dyDescent="0.25">
      <c r="A90" s="9">
        <f t="shared" si="4"/>
        <v>51</v>
      </c>
      <c r="B90" s="11" t="s">
        <v>1001</v>
      </c>
      <c r="C90" s="40" t="s">
        <v>203</v>
      </c>
      <c r="D90" s="41" t="s">
        <v>20</v>
      </c>
      <c r="E90" s="15" t="str">
        <f>VLOOKUP(B90,[1]Trang_tính1!$B$2:$O$18413,4,0)</f>
        <v>25/10/2001</v>
      </c>
      <c r="F90" s="9" t="s">
        <v>284</v>
      </c>
      <c r="G90" s="22" t="s">
        <v>121</v>
      </c>
      <c r="H90" s="16">
        <v>0.4</v>
      </c>
      <c r="I90" s="15">
        <f t="shared" si="3"/>
        <v>3700000</v>
      </c>
      <c r="J90" s="28">
        <v>57010004398447</v>
      </c>
      <c r="K90" s="28" t="s">
        <v>1323</v>
      </c>
      <c r="L90" s="28" t="s">
        <v>1465</v>
      </c>
    </row>
    <row r="91" spans="1:12" x14ac:dyDescent="0.25">
      <c r="A91" s="9">
        <f t="shared" si="4"/>
        <v>52</v>
      </c>
      <c r="B91" s="11" t="s">
        <v>430</v>
      </c>
      <c r="C91" s="40" t="s">
        <v>431</v>
      </c>
      <c r="D91" s="41" t="s">
        <v>39</v>
      </c>
      <c r="E91" s="15" t="str">
        <f>VLOOKUP(B91,[1]Trang_tính1!$B$2:$O$18413,4,0)</f>
        <v>07/09/2001</v>
      </c>
      <c r="F91" s="9" t="s">
        <v>432</v>
      </c>
      <c r="G91" s="17" t="s">
        <v>86</v>
      </c>
      <c r="H91" s="16">
        <v>0.4</v>
      </c>
      <c r="I91" s="15">
        <f t="shared" si="3"/>
        <v>3700000</v>
      </c>
      <c r="J91" s="28">
        <v>31310001271438</v>
      </c>
      <c r="K91" s="28" t="s">
        <v>1323</v>
      </c>
      <c r="L91" s="28" t="s">
        <v>1443</v>
      </c>
    </row>
    <row r="92" spans="1:12" x14ac:dyDescent="0.25">
      <c r="A92" s="9">
        <f t="shared" si="4"/>
        <v>53</v>
      </c>
      <c r="B92" s="11" t="s">
        <v>1002</v>
      </c>
      <c r="C92" s="40" t="s">
        <v>1003</v>
      </c>
      <c r="D92" s="41" t="s">
        <v>20</v>
      </c>
      <c r="E92" s="15" t="str">
        <f>VLOOKUP(B92,[1]Trang_tính1!$B$2:$O$18413,4,0)</f>
        <v>19/10/2001</v>
      </c>
      <c r="F92" s="9" t="s">
        <v>432</v>
      </c>
      <c r="G92" s="22" t="s">
        <v>121</v>
      </c>
      <c r="H92" s="16">
        <v>0.4</v>
      </c>
      <c r="I92" s="15">
        <f t="shared" si="3"/>
        <v>3700000</v>
      </c>
      <c r="J92" s="28">
        <v>31310004185778</v>
      </c>
      <c r="K92" s="28" t="s">
        <v>1323</v>
      </c>
      <c r="L92" s="28" t="s">
        <v>1324</v>
      </c>
    </row>
    <row r="93" spans="1:12" ht="49.5" x14ac:dyDescent="0.25">
      <c r="A93" s="9">
        <f t="shared" si="4"/>
        <v>54</v>
      </c>
      <c r="B93" s="11" t="s">
        <v>958</v>
      </c>
      <c r="C93" s="40" t="s">
        <v>959</v>
      </c>
      <c r="D93" s="41" t="s">
        <v>134</v>
      </c>
      <c r="E93" s="15" t="str">
        <f>VLOOKUP(B93,[1]Trang_tính1!$B$2:$O$18413,4,0)</f>
        <v>26/06/2001</v>
      </c>
      <c r="F93" s="9" t="s">
        <v>960</v>
      </c>
      <c r="G93" s="22" t="s">
        <v>961</v>
      </c>
      <c r="H93" s="16">
        <v>0.5</v>
      </c>
      <c r="I93" s="15">
        <f t="shared" si="3"/>
        <v>4625000</v>
      </c>
      <c r="J93" s="28">
        <v>31310001376689</v>
      </c>
      <c r="K93" s="28" t="s">
        <v>1323</v>
      </c>
      <c r="L93" s="28" t="s">
        <v>1466</v>
      </c>
    </row>
    <row r="94" spans="1:12" ht="66" x14ac:dyDescent="0.25">
      <c r="A94" s="9">
        <f t="shared" si="4"/>
        <v>55</v>
      </c>
      <c r="B94" s="11" t="s">
        <v>963</v>
      </c>
      <c r="C94" s="40" t="s">
        <v>55</v>
      </c>
      <c r="D94" s="41" t="s">
        <v>147</v>
      </c>
      <c r="E94" s="15" t="str">
        <f>VLOOKUP(B94,[1]Trang_tính1!$B$2:$O$18413,4,0)</f>
        <v>28/05/2001</v>
      </c>
      <c r="F94" s="9" t="s">
        <v>960</v>
      </c>
      <c r="G94" s="22" t="s">
        <v>1291</v>
      </c>
      <c r="H94" s="16">
        <v>0.4</v>
      </c>
      <c r="I94" s="15">
        <f t="shared" si="3"/>
        <v>3700000</v>
      </c>
      <c r="J94" s="28">
        <v>31310004183383</v>
      </c>
      <c r="K94" s="28" t="s">
        <v>1323</v>
      </c>
      <c r="L94" s="28" t="s">
        <v>1324</v>
      </c>
    </row>
    <row r="95" spans="1:12" ht="66" x14ac:dyDescent="0.25">
      <c r="A95" s="9">
        <f t="shared" si="4"/>
        <v>56</v>
      </c>
      <c r="B95" s="11" t="s">
        <v>964</v>
      </c>
      <c r="C95" s="40" t="s">
        <v>965</v>
      </c>
      <c r="D95" s="41" t="s">
        <v>16</v>
      </c>
      <c r="E95" s="15" t="str">
        <f>VLOOKUP(B95,[1]Trang_tính1!$B$2:$O$18413,4,0)</f>
        <v>14/12/2001</v>
      </c>
      <c r="F95" s="9" t="s">
        <v>960</v>
      </c>
      <c r="G95" s="22" t="s">
        <v>1291</v>
      </c>
      <c r="H95" s="16">
        <v>0.4</v>
      </c>
      <c r="I95" s="15">
        <f t="shared" si="3"/>
        <v>3700000</v>
      </c>
      <c r="J95" s="28" t="s">
        <v>1467</v>
      </c>
      <c r="K95" s="28" t="s">
        <v>1318</v>
      </c>
      <c r="L95" s="28" t="s">
        <v>1468</v>
      </c>
    </row>
    <row r="96" spans="1:12" x14ac:dyDescent="0.25">
      <c r="A96" s="9">
        <f t="shared" si="4"/>
        <v>57</v>
      </c>
      <c r="B96" s="11" t="s">
        <v>971</v>
      </c>
      <c r="C96" s="40" t="s">
        <v>972</v>
      </c>
      <c r="D96" s="41" t="s">
        <v>97</v>
      </c>
      <c r="E96" s="15" t="str">
        <f>VLOOKUP(B96,[1]Trang_tính1!$B$2:$O$18413,4,0)</f>
        <v>05/02/2001</v>
      </c>
      <c r="F96" s="9" t="s">
        <v>960</v>
      </c>
      <c r="G96" s="22" t="s">
        <v>125</v>
      </c>
      <c r="H96" s="16">
        <v>0.4</v>
      </c>
      <c r="I96" s="15">
        <f t="shared" si="3"/>
        <v>3700000</v>
      </c>
      <c r="J96" s="28" t="s">
        <v>1469</v>
      </c>
      <c r="K96" s="28" t="s">
        <v>1338</v>
      </c>
      <c r="L96" s="28" t="s">
        <v>1470</v>
      </c>
    </row>
    <row r="97" spans="1:12" ht="66" x14ac:dyDescent="0.25">
      <c r="A97" s="9">
        <f t="shared" si="4"/>
        <v>58</v>
      </c>
      <c r="B97" s="11" t="s">
        <v>973</v>
      </c>
      <c r="C97" s="40" t="s">
        <v>974</v>
      </c>
      <c r="D97" s="41" t="s">
        <v>0</v>
      </c>
      <c r="E97" s="15" t="str">
        <f>VLOOKUP(B97,[1]Trang_tính1!$B$2:$O$18413,4,0)</f>
        <v>24/10/2001</v>
      </c>
      <c r="F97" s="9" t="s">
        <v>960</v>
      </c>
      <c r="G97" s="22" t="s">
        <v>1292</v>
      </c>
      <c r="H97" s="16">
        <v>0.4</v>
      </c>
      <c r="I97" s="15">
        <f t="shared" si="3"/>
        <v>3700000</v>
      </c>
      <c r="J97" s="28">
        <v>196256059</v>
      </c>
      <c r="K97" s="28" t="s">
        <v>1378</v>
      </c>
      <c r="L97" s="28" t="s">
        <v>1471</v>
      </c>
    </row>
    <row r="98" spans="1:12" ht="66" x14ac:dyDescent="0.25">
      <c r="A98" s="9">
        <f t="shared" si="4"/>
        <v>59</v>
      </c>
      <c r="B98" s="11" t="s">
        <v>975</v>
      </c>
      <c r="C98" s="40" t="s">
        <v>976</v>
      </c>
      <c r="D98" s="41" t="s">
        <v>249</v>
      </c>
      <c r="E98" s="15" t="str">
        <f>VLOOKUP(B98,[1]Trang_tính1!$B$2:$O$18413,4,0)</f>
        <v>04/10/2001</v>
      </c>
      <c r="F98" s="9" t="s">
        <v>960</v>
      </c>
      <c r="G98" s="22" t="s">
        <v>1291</v>
      </c>
      <c r="H98" s="16">
        <v>0.4</v>
      </c>
      <c r="I98" s="15">
        <f t="shared" ref="I98:I117" si="5">9250000*H98</f>
        <v>3700000</v>
      </c>
      <c r="J98" s="28">
        <v>19034986676018</v>
      </c>
      <c r="K98" s="28" t="s">
        <v>1345</v>
      </c>
      <c r="L98" s="28" t="s">
        <v>1472</v>
      </c>
    </row>
    <row r="99" spans="1:12" x14ac:dyDescent="0.25">
      <c r="A99" s="9">
        <f t="shared" si="4"/>
        <v>60</v>
      </c>
      <c r="B99" s="11" t="s">
        <v>977</v>
      </c>
      <c r="C99" s="40" t="s">
        <v>978</v>
      </c>
      <c r="D99" s="41" t="s">
        <v>16</v>
      </c>
      <c r="E99" s="15" t="str">
        <f>VLOOKUP(B99,[1]Trang_tính1!$B$2:$O$18413,4,0)</f>
        <v>03/09/2001</v>
      </c>
      <c r="F99" s="9" t="s">
        <v>979</v>
      </c>
      <c r="G99" s="17" t="s">
        <v>86</v>
      </c>
      <c r="H99" s="16">
        <v>0.4</v>
      </c>
      <c r="I99" s="15">
        <f t="shared" si="5"/>
        <v>3700000</v>
      </c>
      <c r="J99" s="28">
        <v>31310001406610</v>
      </c>
      <c r="K99" s="28" t="s">
        <v>1323</v>
      </c>
      <c r="L99" s="28" t="s">
        <v>1324</v>
      </c>
    </row>
    <row r="100" spans="1:12" x14ac:dyDescent="0.25">
      <c r="A100" s="9">
        <f t="shared" si="4"/>
        <v>61</v>
      </c>
      <c r="B100" s="11" t="s">
        <v>560</v>
      </c>
      <c r="C100" s="40" t="s">
        <v>561</v>
      </c>
      <c r="D100" s="41" t="s">
        <v>59</v>
      </c>
      <c r="E100" s="15" t="str">
        <f>VLOOKUP(B100,[1]Trang_tính1!$B$2:$O$18413,4,0)</f>
        <v>11/04/2001</v>
      </c>
      <c r="F100" s="9" t="s">
        <v>528</v>
      </c>
      <c r="G100" s="17" t="s">
        <v>87</v>
      </c>
      <c r="H100" s="16">
        <v>0.5</v>
      </c>
      <c r="I100" s="15">
        <f t="shared" si="5"/>
        <v>4625000</v>
      </c>
      <c r="J100" s="28">
        <v>31310001362855</v>
      </c>
      <c r="K100" s="28" t="s">
        <v>1323</v>
      </c>
      <c r="L100" s="28" t="s">
        <v>1324</v>
      </c>
    </row>
    <row r="101" spans="1:12" ht="66" x14ac:dyDescent="0.25">
      <c r="A101" s="9">
        <f t="shared" si="4"/>
        <v>62</v>
      </c>
      <c r="B101" s="11" t="s">
        <v>525</v>
      </c>
      <c r="C101" s="40" t="s">
        <v>526</v>
      </c>
      <c r="D101" s="41" t="s">
        <v>527</v>
      </c>
      <c r="E101" s="15" t="str">
        <f>VLOOKUP(B101,[1]Trang_tính1!$B$2:$O$18413,4,0)</f>
        <v>19/05/2001</v>
      </c>
      <c r="F101" s="9" t="s">
        <v>528</v>
      </c>
      <c r="G101" s="22" t="s">
        <v>1291</v>
      </c>
      <c r="H101" s="16">
        <v>0.4</v>
      </c>
      <c r="I101" s="15">
        <f t="shared" si="5"/>
        <v>3700000</v>
      </c>
      <c r="J101" s="32" t="s">
        <v>1360</v>
      </c>
      <c r="K101" s="28" t="s">
        <v>1323</v>
      </c>
      <c r="L101" s="28" t="s">
        <v>1324</v>
      </c>
    </row>
    <row r="102" spans="1:12" ht="66" x14ac:dyDescent="0.25">
      <c r="A102" s="9">
        <f t="shared" si="4"/>
        <v>63</v>
      </c>
      <c r="B102" s="11" t="s">
        <v>980</v>
      </c>
      <c r="C102" s="40" t="s">
        <v>981</v>
      </c>
      <c r="D102" s="41" t="s">
        <v>23</v>
      </c>
      <c r="E102" s="15" t="str">
        <f>VLOOKUP(B102,[1]Trang_tính1!$B$2:$O$18413,4,0)</f>
        <v>20/05/2001</v>
      </c>
      <c r="F102" s="9" t="s">
        <v>528</v>
      </c>
      <c r="G102" s="22" t="s">
        <v>1294</v>
      </c>
      <c r="H102" s="16">
        <v>0.4</v>
      </c>
      <c r="I102" s="15">
        <f t="shared" si="5"/>
        <v>3700000</v>
      </c>
      <c r="J102" s="28">
        <v>19033480316017</v>
      </c>
      <c r="K102" s="28" t="s">
        <v>1345</v>
      </c>
      <c r="L102" s="28" t="s">
        <v>1473</v>
      </c>
    </row>
    <row r="103" spans="1:12" ht="66" x14ac:dyDescent="0.25">
      <c r="A103" s="9">
        <f t="shared" si="4"/>
        <v>64</v>
      </c>
      <c r="B103" s="11" t="s">
        <v>1143</v>
      </c>
      <c r="C103" s="40" t="s">
        <v>1144</v>
      </c>
      <c r="D103" s="41" t="s">
        <v>39</v>
      </c>
      <c r="E103" s="15" t="str">
        <f>VLOOKUP(B103,[1]Trang_tính1!$B$2:$O$18413,4,0)</f>
        <v>04/11/2002</v>
      </c>
      <c r="F103" s="9" t="s">
        <v>1125</v>
      </c>
      <c r="G103" s="17" t="s">
        <v>1145</v>
      </c>
      <c r="H103" s="16">
        <v>0.5</v>
      </c>
      <c r="I103" s="15">
        <f t="shared" si="5"/>
        <v>4625000</v>
      </c>
      <c r="J103" s="28" t="s">
        <v>1306</v>
      </c>
      <c r="K103" s="28" t="s">
        <v>1302</v>
      </c>
      <c r="L103" s="28" t="s">
        <v>1392</v>
      </c>
    </row>
    <row r="104" spans="1:12" ht="66" x14ac:dyDescent="0.25">
      <c r="A104" s="9">
        <f t="shared" si="4"/>
        <v>65</v>
      </c>
      <c r="B104" s="11" t="s">
        <v>1126</v>
      </c>
      <c r="C104" s="40" t="s">
        <v>1127</v>
      </c>
      <c r="D104" s="41" t="s">
        <v>1128</v>
      </c>
      <c r="E104" s="15" t="str">
        <f>VLOOKUP(B104,[1]Trang_tính1!$B$2:$O$18413,4,0)</f>
        <v>08/04/2002</v>
      </c>
      <c r="F104" s="9" t="s">
        <v>1125</v>
      </c>
      <c r="G104" s="22" t="s">
        <v>1291</v>
      </c>
      <c r="H104" s="16">
        <v>0.4</v>
      </c>
      <c r="I104" s="15">
        <f t="shared" si="5"/>
        <v>3700000</v>
      </c>
      <c r="J104" s="28">
        <v>107871778630</v>
      </c>
      <c r="K104" s="28" t="s">
        <v>1423</v>
      </c>
      <c r="L104" s="28" t="s">
        <v>1474</v>
      </c>
    </row>
    <row r="105" spans="1:12" x14ac:dyDescent="0.25">
      <c r="A105" s="9">
        <f t="shared" si="4"/>
        <v>66</v>
      </c>
      <c r="B105" s="11" t="s">
        <v>1124</v>
      </c>
      <c r="C105" s="40" t="s">
        <v>46</v>
      </c>
      <c r="D105" s="41" t="s">
        <v>57</v>
      </c>
      <c r="E105" s="15" t="str">
        <f>VLOOKUP(B105,[1]Trang_tính1!$B$2:$O$18413,4,0)</f>
        <v>09/06/2002</v>
      </c>
      <c r="F105" s="9" t="s">
        <v>1125</v>
      </c>
      <c r="G105" s="17" t="s">
        <v>86</v>
      </c>
      <c r="H105" s="16">
        <v>0.4</v>
      </c>
      <c r="I105" s="15">
        <f t="shared" si="5"/>
        <v>3700000</v>
      </c>
      <c r="J105" s="28" t="s">
        <v>1307</v>
      </c>
      <c r="K105" s="28" t="s">
        <v>1302</v>
      </c>
      <c r="L105" s="28" t="s">
        <v>1392</v>
      </c>
    </row>
    <row r="106" spans="1:12" x14ac:dyDescent="0.25">
      <c r="A106" s="9">
        <f t="shared" si="4"/>
        <v>67</v>
      </c>
      <c r="B106" s="11" t="s">
        <v>1129</v>
      </c>
      <c r="C106" s="40" t="s">
        <v>1130</v>
      </c>
      <c r="D106" s="41" t="s">
        <v>123</v>
      </c>
      <c r="E106" s="15" t="str">
        <f>VLOOKUP(B106,[1]Trang_tính1!$B$2:$O$18413,4,0)</f>
        <v>28/01/2002</v>
      </c>
      <c r="F106" s="9" t="s">
        <v>1131</v>
      </c>
      <c r="G106" s="17" t="s">
        <v>87</v>
      </c>
      <c r="H106" s="16">
        <v>0.5</v>
      </c>
      <c r="I106" s="15">
        <f t="shared" si="5"/>
        <v>4625000</v>
      </c>
      <c r="J106" s="28">
        <v>1017334504</v>
      </c>
      <c r="K106" s="28" t="s">
        <v>1302</v>
      </c>
      <c r="L106" s="28" t="s">
        <v>1475</v>
      </c>
    </row>
    <row r="107" spans="1:12" x14ac:dyDescent="0.25">
      <c r="A107" s="9">
        <f t="shared" si="4"/>
        <v>68</v>
      </c>
      <c r="B107" s="11" t="s">
        <v>1275</v>
      </c>
      <c r="C107" s="40" t="s">
        <v>1276</v>
      </c>
      <c r="D107" s="41" t="s">
        <v>243</v>
      </c>
      <c r="E107" s="15" t="str">
        <f>VLOOKUP(B107,[1]Trang_tính1!$B$2:$O$18413,4,0)</f>
        <v>26/06/2002</v>
      </c>
      <c r="F107" s="9" t="s">
        <v>1277</v>
      </c>
      <c r="G107" s="22" t="s">
        <v>121</v>
      </c>
      <c r="H107" s="16">
        <v>0.4</v>
      </c>
      <c r="I107" s="15">
        <f t="shared" si="5"/>
        <v>3700000</v>
      </c>
      <c r="J107" s="28">
        <v>71010001698698</v>
      </c>
      <c r="K107" s="28" t="s">
        <v>1323</v>
      </c>
      <c r="L107" s="28" t="s">
        <v>1476</v>
      </c>
    </row>
    <row r="108" spans="1:12" x14ac:dyDescent="0.25">
      <c r="A108" s="9">
        <f t="shared" si="4"/>
        <v>69</v>
      </c>
      <c r="B108" s="11" t="s">
        <v>1260</v>
      </c>
      <c r="C108" s="40" t="s">
        <v>1261</v>
      </c>
      <c r="D108" s="41" t="s">
        <v>59</v>
      </c>
      <c r="E108" s="15" t="str">
        <f>VLOOKUP(B108,[1]Trang_tính1!$B$2:$O$18413,4,0)</f>
        <v>24/08/2002</v>
      </c>
      <c r="F108" s="9" t="s">
        <v>1262</v>
      </c>
      <c r="G108" s="17" t="s">
        <v>86</v>
      </c>
      <c r="H108" s="16">
        <v>0.4</v>
      </c>
      <c r="I108" s="15">
        <f t="shared" si="5"/>
        <v>3700000</v>
      </c>
      <c r="J108" s="28">
        <v>105869151906</v>
      </c>
      <c r="K108" s="28" t="s">
        <v>1423</v>
      </c>
      <c r="L108" s="28" t="s">
        <v>1477</v>
      </c>
    </row>
    <row r="109" spans="1:12" ht="66" x14ac:dyDescent="0.25">
      <c r="A109" s="9">
        <f t="shared" si="4"/>
        <v>70</v>
      </c>
      <c r="B109" s="11" t="s">
        <v>1263</v>
      </c>
      <c r="C109" s="40" t="s">
        <v>1264</v>
      </c>
      <c r="D109" s="41" t="s">
        <v>33</v>
      </c>
      <c r="E109" s="15" t="str">
        <f>VLOOKUP(B109,[1]Trang_tính1!$B$2:$O$18413,4,0)</f>
        <v>04/03/2002</v>
      </c>
      <c r="F109" s="9" t="s">
        <v>1262</v>
      </c>
      <c r="G109" s="22" t="s">
        <v>1294</v>
      </c>
      <c r="H109" s="16">
        <v>0.4</v>
      </c>
      <c r="I109" s="15">
        <f t="shared" si="5"/>
        <v>3700000</v>
      </c>
      <c r="J109" s="32" t="s">
        <v>1361</v>
      </c>
      <c r="K109" s="28" t="s">
        <v>1302</v>
      </c>
      <c r="L109" s="28" t="s">
        <v>1362</v>
      </c>
    </row>
    <row r="110" spans="1:12" ht="66" x14ac:dyDescent="0.25">
      <c r="A110" s="9">
        <f t="shared" si="4"/>
        <v>71</v>
      </c>
      <c r="B110" s="11" t="s">
        <v>1265</v>
      </c>
      <c r="C110" s="40" t="s">
        <v>1266</v>
      </c>
      <c r="D110" s="41" t="s">
        <v>42</v>
      </c>
      <c r="E110" s="15" t="str">
        <f>VLOOKUP(B110,[1]Trang_tính1!$B$2:$O$18413,4,0)</f>
        <v>18/04/2002</v>
      </c>
      <c r="F110" s="9" t="s">
        <v>1262</v>
      </c>
      <c r="G110" s="22" t="s">
        <v>1291</v>
      </c>
      <c r="H110" s="16">
        <v>0.4</v>
      </c>
      <c r="I110" s="15">
        <f t="shared" si="5"/>
        <v>3700000</v>
      </c>
      <c r="J110" s="32" t="s">
        <v>1363</v>
      </c>
      <c r="K110" s="28" t="s">
        <v>1338</v>
      </c>
      <c r="L110" s="28" t="s">
        <v>1364</v>
      </c>
    </row>
    <row r="111" spans="1:12" ht="66" x14ac:dyDescent="0.25">
      <c r="A111" s="9">
        <f t="shared" si="4"/>
        <v>72</v>
      </c>
      <c r="B111" s="11" t="s">
        <v>1267</v>
      </c>
      <c r="C111" s="40" t="s">
        <v>1268</v>
      </c>
      <c r="D111" s="41" t="s">
        <v>42</v>
      </c>
      <c r="E111" s="15" t="str">
        <f>VLOOKUP(B111,[1]Trang_tính1!$B$2:$O$18413,4,0)</f>
        <v>04/11/2002</v>
      </c>
      <c r="F111" s="9" t="s">
        <v>1269</v>
      </c>
      <c r="G111" s="22" t="s">
        <v>1291</v>
      </c>
      <c r="H111" s="16">
        <v>0.4</v>
      </c>
      <c r="I111" s="15">
        <f t="shared" si="5"/>
        <v>3700000</v>
      </c>
      <c r="J111" s="32" t="s">
        <v>1365</v>
      </c>
      <c r="K111" s="28" t="s">
        <v>1328</v>
      </c>
      <c r="L111" s="28" t="s">
        <v>1366</v>
      </c>
    </row>
    <row r="112" spans="1:12" x14ac:dyDescent="0.25">
      <c r="A112" s="9">
        <f t="shared" si="4"/>
        <v>73</v>
      </c>
      <c r="B112" s="11" t="s">
        <v>1132</v>
      </c>
      <c r="C112" s="40" t="s">
        <v>1133</v>
      </c>
      <c r="D112" s="41" t="s">
        <v>50</v>
      </c>
      <c r="E112" s="15" t="str">
        <f>VLOOKUP(B112,[1]Trang_tính1!$B$2:$O$18413,4,0)</f>
        <v>16/10/2002</v>
      </c>
      <c r="F112" s="9" t="s">
        <v>1031</v>
      </c>
      <c r="G112" s="17" t="s">
        <v>87</v>
      </c>
      <c r="H112" s="16">
        <v>0.5</v>
      </c>
      <c r="I112" s="15">
        <f t="shared" si="5"/>
        <v>4625000</v>
      </c>
      <c r="J112" s="28">
        <v>31910000333364</v>
      </c>
      <c r="K112" s="28" t="s">
        <v>1323</v>
      </c>
      <c r="L112" s="28" t="s">
        <v>1457</v>
      </c>
    </row>
    <row r="113" spans="1:18" ht="33" x14ac:dyDescent="0.25">
      <c r="A113" s="9">
        <f t="shared" si="4"/>
        <v>74</v>
      </c>
      <c r="B113" s="11" t="s">
        <v>1030</v>
      </c>
      <c r="C113" s="40" t="s">
        <v>897</v>
      </c>
      <c r="D113" s="41" t="s">
        <v>20</v>
      </c>
      <c r="E113" s="15" t="str">
        <f>VLOOKUP(B113,[1]Trang_tính1!$B$2:$O$18413,4,0)</f>
        <v>31/07/2002</v>
      </c>
      <c r="F113" s="9" t="s">
        <v>1031</v>
      </c>
      <c r="G113" s="22" t="s">
        <v>641</v>
      </c>
      <c r="H113" s="16">
        <v>0.5</v>
      </c>
      <c r="I113" s="15">
        <f t="shared" si="5"/>
        <v>4625000</v>
      </c>
      <c r="J113" s="28" t="s">
        <v>1478</v>
      </c>
      <c r="K113" s="28" t="s">
        <v>1302</v>
      </c>
      <c r="L113" s="28" t="s">
        <v>1479</v>
      </c>
    </row>
    <row r="114" spans="1:18" x14ac:dyDescent="0.25">
      <c r="A114" s="9">
        <f t="shared" si="4"/>
        <v>75</v>
      </c>
      <c r="B114" s="11" t="s">
        <v>1278</v>
      </c>
      <c r="C114" s="40" t="s">
        <v>1279</v>
      </c>
      <c r="D114" s="41" t="s">
        <v>98</v>
      </c>
      <c r="E114" s="15" t="str">
        <f>VLOOKUP(B114,[1]Trang_tính1!$B$2:$O$18413,4,0)</f>
        <v>10/02/2002</v>
      </c>
      <c r="F114" s="9" t="s">
        <v>1280</v>
      </c>
      <c r="G114" s="22" t="s">
        <v>125</v>
      </c>
      <c r="H114" s="16">
        <v>0.4</v>
      </c>
      <c r="I114" s="15">
        <f t="shared" si="5"/>
        <v>3700000</v>
      </c>
      <c r="J114" s="28" t="s">
        <v>1308</v>
      </c>
      <c r="K114" s="28" t="s">
        <v>1302</v>
      </c>
      <c r="L114" s="28" t="s">
        <v>1392</v>
      </c>
    </row>
    <row r="115" spans="1:18" ht="66" x14ac:dyDescent="0.25">
      <c r="A115" s="9">
        <f t="shared" si="4"/>
        <v>76</v>
      </c>
      <c r="B115" s="11" t="s">
        <v>1122</v>
      </c>
      <c r="C115" s="40" t="s">
        <v>897</v>
      </c>
      <c r="D115" s="41" t="s">
        <v>228</v>
      </c>
      <c r="E115" s="15" t="str">
        <f>VLOOKUP(B115,[1]Trang_tính1!$B$2:$O$18413,4,0)</f>
        <v>15/11/2002</v>
      </c>
      <c r="F115" s="9" t="s">
        <v>1123</v>
      </c>
      <c r="G115" s="22" t="s">
        <v>1291</v>
      </c>
      <c r="H115" s="16">
        <v>0.4</v>
      </c>
      <c r="I115" s="15">
        <f t="shared" si="5"/>
        <v>3700000</v>
      </c>
      <c r="J115" s="28" t="s">
        <v>1480</v>
      </c>
      <c r="K115" s="28" t="s">
        <v>1338</v>
      </c>
      <c r="L115" s="28" t="s">
        <v>1481</v>
      </c>
    </row>
    <row r="116" spans="1:18" x14ac:dyDescent="0.25">
      <c r="A116" s="9">
        <f t="shared" si="4"/>
        <v>77</v>
      </c>
      <c r="B116" s="11" t="s">
        <v>1272</v>
      </c>
      <c r="C116" s="40" t="s">
        <v>1273</v>
      </c>
      <c r="D116" s="41" t="s">
        <v>507</v>
      </c>
      <c r="E116" s="15" t="str">
        <f>VLOOKUP(B116,[1]Trang_tính1!$B$2:$O$18413,4,0)</f>
        <v>20/07/2002</v>
      </c>
      <c r="F116" s="9" t="s">
        <v>1274</v>
      </c>
      <c r="G116" s="22" t="s">
        <v>121</v>
      </c>
      <c r="H116" s="16">
        <v>0.4</v>
      </c>
      <c r="I116" s="15">
        <f t="shared" si="5"/>
        <v>3700000</v>
      </c>
      <c r="J116" s="32" t="s">
        <v>1367</v>
      </c>
      <c r="K116" s="28" t="s">
        <v>1323</v>
      </c>
      <c r="L116" s="28" t="s">
        <v>1368</v>
      </c>
    </row>
    <row r="117" spans="1:18" x14ac:dyDescent="0.25">
      <c r="A117" s="9">
        <f t="shared" si="4"/>
        <v>78</v>
      </c>
      <c r="B117" s="11" t="s">
        <v>1270</v>
      </c>
      <c r="C117" s="40" t="s">
        <v>55</v>
      </c>
      <c r="D117" s="41" t="s">
        <v>27</v>
      </c>
      <c r="E117" s="15" t="str">
        <f>VLOOKUP(B117,[1]Trang_tính1!$B$2:$O$18413,4,0)</f>
        <v>10/06/2002</v>
      </c>
      <c r="F117" s="9" t="s">
        <v>1271</v>
      </c>
      <c r="G117" s="17" t="s">
        <v>86</v>
      </c>
      <c r="H117" s="16">
        <v>0.4</v>
      </c>
      <c r="I117" s="15">
        <f t="shared" si="5"/>
        <v>3700000</v>
      </c>
      <c r="J117" s="32" t="s">
        <v>1369</v>
      </c>
      <c r="K117" s="28" t="s">
        <v>1302</v>
      </c>
      <c r="L117" s="28" t="s">
        <v>1316</v>
      </c>
    </row>
    <row r="118" spans="1:18" x14ac:dyDescent="0.25">
      <c r="A118" s="9"/>
      <c r="B118" s="53"/>
      <c r="C118" s="54" t="s">
        <v>117</v>
      </c>
      <c r="D118" s="55">
        <f>A117</f>
        <v>78</v>
      </c>
      <c r="E118" s="64"/>
      <c r="F118" s="65"/>
      <c r="G118" s="66"/>
      <c r="H118" s="67"/>
      <c r="I118" s="59">
        <f>SUM(I40:I117)</f>
        <v>296835000</v>
      </c>
      <c r="J118" s="28"/>
      <c r="K118" s="28"/>
      <c r="L118" s="28"/>
    </row>
    <row r="119" spans="1:18" x14ac:dyDescent="0.25">
      <c r="A119" s="68" t="s">
        <v>67</v>
      </c>
      <c r="B119" s="53" t="s">
        <v>2</v>
      </c>
      <c r="C119" s="61"/>
      <c r="D119" s="62"/>
      <c r="E119" s="56"/>
      <c r="F119" s="57"/>
      <c r="G119" s="58"/>
      <c r="H119" s="17"/>
      <c r="I119" s="63"/>
      <c r="J119" s="28"/>
      <c r="K119" s="28"/>
      <c r="L119" s="28"/>
    </row>
    <row r="120" spans="1:18" x14ac:dyDescent="0.25">
      <c r="A120" s="9">
        <v>1</v>
      </c>
      <c r="B120" s="11" t="s">
        <v>170</v>
      </c>
      <c r="C120" s="40" t="s">
        <v>171</v>
      </c>
      <c r="D120" s="41" t="s">
        <v>39</v>
      </c>
      <c r="E120" s="15" t="str">
        <f>VLOOKUP(B120,[1]Trang_tính1!$B$2:$O$18413,4,0)</f>
        <v>27/03/2000</v>
      </c>
      <c r="F120" s="9" t="s">
        <v>406</v>
      </c>
      <c r="G120" s="17" t="s">
        <v>86</v>
      </c>
      <c r="H120" s="16">
        <v>0.4</v>
      </c>
      <c r="I120" s="15">
        <f t="shared" ref="I120:I131" si="6">9000000*H120</f>
        <v>3600000</v>
      </c>
      <c r="J120" s="28">
        <v>31310001030091</v>
      </c>
      <c r="K120" s="28" t="s">
        <v>1323</v>
      </c>
      <c r="L120" s="28" t="s">
        <v>1324</v>
      </c>
    </row>
    <row r="121" spans="1:18" ht="66" x14ac:dyDescent="0.25">
      <c r="A121" s="9">
        <f t="shared" si="4"/>
        <v>2</v>
      </c>
      <c r="B121" s="11" t="s">
        <v>626</v>
      </c>
      <c r="C121" s="40" t="s">
        <v>627</v>
      </c>
      <c r="D121" s="41" t="s">
        <v>49</v>
      </c>
      <c r="E121" s="15" t="str">
        <f>VLOOKUP(B121,[1]Trang_tính1!$B$2:$O$18413,4,0)</f>
        <v>30/05/2000</v>
      </c>
      <c r="F121" s="9" t="s">
        <v>406</v>
      </c>
      <c r="G121" s="22" t="s">
        <v>1291</v>
      </c>
      <c r="H121" s="16">
        <v>0.4</v>
      </c>
      <c r="I121" s="15">
        <f t="shared" si="6"/>
        <v>3600000</v>
      </c>
      <c r="J121" s="28">
        <v>4025007</v>
      </c>
      <c r="K121" s="28" t="s">
        <v>1325</v>
      </c>
      <c r="L121" s="28" t="s">
        <v>1326</v>
      </c>
    </row>
    <row r="122" spans="1:18" x14ac:dyDescent="0.25">
      <c r="A122" s="9">
        <f t="shared" si="4"/>
        <v>3</v>
      </c>
      <c r="B122" s="11" t="s">
        <v>218</v>
      </c>
      <c r="C122" s="40" t="s">
        <v>219</v>
      </c>
      <c r="D122" s="41" t="s">
        <v>49</v>
      </c>
      <c r="E122" s="15" t="str">
        <f>VLOOKUP(B122,[1]Trang_tính1!$B$2:$O$18413,4,0)</f>
        <v>20/11/2000</v>
      </c>
      <c r="F122" s="9" t="s">
        <v>405</v>
      </c>
      <c r="G122" s="22" t="s">
        <v>121</v>
      </c>
      <c r="H122" s="16">
        <v>0.4</v>
      </c>
      <c r="I122" s="15">
        <f t="shared" si="6"/>
        <v>3600000</v>
      </c>
      <c r="J122" s="28">
        <v>31310001029381</v>
      </c>
      <c r="K122" s="28" t="s">
        <v>1323</v>
      </c>
      <c r="L122" s="28" t="s">
        <v>1324</v>
      </c>
    </row>
    <row r="123" spans="1:18" x14ac:dyDescent="0.25">
      <c r="A123" s="9">
        <f t="shared" si="4"/>
        <v>4</v>
      </c>
      <c r="B123" s="11" t="s">
        <v>222</v>
      </c>
      <c r="C123" s="40" t="s">
        <v>223</v>
      </c>
      <c r="D123" s="41" t="s">
        <v>224</v>
      </c>
      <c r="E123" s="15" t="str">
        <f>VLOOKUP(B123,[1]Trang_tính1!$B$2:$O$18413,4,0)</f>
        <v>11/06/2000</v>
      </c>
      <c r="F123" s="9" t="s">
        <v>289</v>
      </c>
      <c r="G123" s="17" t="s">
        <v>86</v>
      </c>
      <c r="H123" s="16">
        <v>0.4</v>
      </c>
      <c r="I123" s="15">
        <f t="shared" si="6"/>
        <v>3600000</v>
      </c>
      <c r="J123" s="28">
        <v>271001080689</v>
      </c>
      <c r="K123" s="28" t="s">
        <v>1302</v>
      </c>
      <c r="L123" s="28" t="s">
        <v>1482</v>
      </c>
    </row>
    <row r="124" spans="1:18" x14ac:dyDescent="0.25">
      <c r="A124" s="9">
        <f t="shared" si="4"/>
        <v>5</v>
      </c>
      <c r="B124" s="11" t="s">
        <v>287</v>
      </c>
      <c r="C124" s="40" t="s">
        <v>288</v>
      </c>
      <c r="D124" s="41" t="s">
        <v>29</v>
      </c>
      <c r="E124" s="15" t="str">
        <f>VLOOKUP(B124,[1]Trang_tính1!$B$2:$O$18413,4,0)</f>
        <v>23/06/2000</v>
      </c>
      <c r="F124" s="9" t="s">
        <v>289</v>
      </c>
      <c r="G124" s="17" t="s">
        <v>86</v>
      </c>
      <c r="H124" s="16">
        <v>0.4</v>
      </c>
      <c r="I124" s="15">
        <f t="shared" si="6"/>
        <v>3600000</v>
      </c>
      <c r="J124" s="28">
        <v>31310001030046</v>
      </c>
      <c r="K124" s="28" t="s">
        <v>1323</v>
      </c>
      <c r="L124" s="28" t="s">
        <v>1466</v>
      </c>
    </row>
    <row r="125" spans="1:18" ht="82.5" x14ac:dyDescent="0.25">
      <c r="A125" s="9">
        <f t="shared" si="4"/>
        <v>6</v>
      </c>
      <c r="B125" s="11" t="s">
        <v>531</v>
      </c>
      <c r="C125" s="40" t="s">
        <v>532</v>
      </c>
      <c r="D125" s="41" t="s">
        <v>533</v>
      </c>
      <c r="E125" s="15" t="str">
        <f>VLOOKUP(B125,[1]Trang_tính1!$B$2:$O$18413,4,0)</f>
        <v>12/01/2000</v>
      </c>
      <c r="F125" s="9" t="s">
        <v>289</v>
      </c>
      <c r="G125" s="17" t="s">
        <v>628</v>
      </c>
      <c r="H125" s="16">
        <v>0.5</v>
      </c>
      <c r="I125" s="15">
        <f t="shared" si="6"/>
        <v>4500000</v>
      </c>
      <c r="J125" s="28">
        <v>31310001362457</v>
      </c>
      <c r="K125" s="28" t="s">
        <v>1323</v>
      </c>
      <c r="L125" s="28" t="s">
        <v>1443</v>
      </c>
    </row>
    <row r="126" spans="1:18" x14ac:dyDescent="0.25">
      <c r="A126" s="9">
        <f t="shared" si="4"/>
        <v>7</v>
      </c>
      <c r="B126" s="11" t="s">
        <v>225</v>
      </c>
      <c r="C126" s="40" t="s">
        <v>55</v>
      </c>
      <c r="D126" s="41" t="s">
        <v>103</v>
      </c>
      <c r="E126" s="15" t="str">
        <f>VLOOKUP(B126,[1]Trang_tính1!$B$2:$O$18413,4,0)</f>
        <v>04/10/2000</v>
      </c>
      <c r="F126" s="9" t="s">
        <v>404</v>
      </c>
      <c r="G126" s="17" t="s">
        <v>87</v>
      </c>
      <c r="H126" s="16">
        <v>0.5</v>
      </c>
      <c r="I126" s="15">
        <f t="shared" si="6"/>
        <v>4500000</v>
      </c>
      <c r="J126" s="28" t="s">
        <v>1483</v>
      </c>
      <c r="K126" s="28" t="s">
        <v>1302</v>
      </c>
      <c r="L126" s="28" t="s">
        <v>1484</v>
      </c>
    </row>
    <row r="127" spans="1:18" x14ac:dyDescent="0.25">
      <c r="A127" s="9">
        <f t="shared" si="4"/>
        <v>8</v>
      </c>
      <c r="B127" s="11" t="s">
        <v>433</v>
      </c>
      <c r="C127" s="40" t="s">
        <v>116</v>
      </c>
      <c r="D127" s="41" t="s">
        <v>424</v>
      </c>
      <c r="E127" s="15" t="str">
        <f>VLOOKUP(B127,[1]Trang_tính1!$B$2:$O$18413,4,0)</f>
        <v>07/08/2000</v>
      </c>
      <c r="F127" s="9" t="s">
        <v>404</v>
      </c>
      <c r="G127" s="22" t="s">
        <v>121</v>
      </c>
      <c r="H127" s="16">
        <v>0.4</v>
      </c>
      <c r="I127" s="15">
        <f t="shared" si="6"/>
        <v>3600000</v>
      </c>
      <c r="J127" s="28">
        <v>100869077521</v>
      </c>
      <c r="K127" s="28" t="s">
        <v>1423</v>
      </c>
      <c r="L127" s="28" t="s">
        <v>1485</v>
      </c>
    </row>
    <row r="128" spans="1:18" s="94" customFormat="1" ht="49.5" x14ac:dyDescent="0.25">
      <c r="A128" s="86">
        <f t="shared" si="4"/>
        <v>9</v>
      </c>
      <c r="B128" s="87" t="s">
        <v>220</v>
      </c>
      <c r="C128" s="88" t="s">
        <v>221</v>
      </c>
      <c r="D128" s="89" t="s">
        <v>50</v>
      </c>
      <c r="E128" s="90" t="str">
        <f>VLOOKUP(B128,[1]Trang_tính1!$B$2:$O$18413,4,0)</f>
        <v>22/02/2000</v>
      </c>
      <c r="F128" s="86" t="s">
        <v>404</v>
      </c>
      <c r="G128" s="91" t="s">
        <v>625</v>
      </c>
      <c r="H128" s="92">
        <v>0.5</v>
      </c>
      <c r="I128" s="90">
        <f t="shared" si="6"/>
        <v>4500000</v>
      </c>
      <c r="J128" s="93">
        <v>31310001029026</v>
      </c>
      <c r="K128" s="93" t="s">
        <v>1323</v>
      </c>
      <c r="L128" s="93" t="s">
        <v>1324</v>
      </c>
      <c r="M128" s="95" t="s">
        <v>220</v>
      </c>
      <c r="N128" s="95" t="s">
        <v>1717</v>
      </c>
      <c r="O128" s="95" t="s">
        <v>1718</v>
      </c>
      <c r="P128" s="96">
        <v>313100001029026</v>
      </c>
      <c r="Q128" s="95" t="s">
        <v>1323</v>
      </c>
      <c r="R128" s="95" t="s">
        <v>1324</v>
      </c>
    </row>
    <row r="129" spans="1:12" x14ac:dyDescent="0.25">
      <c r="A129" s="9">
        <f t="shared" si="4"/>
        <v>10</v>
      </c>
      <c r="B129" s="11" t="s">
        <v>172</v>
      </c>
      <c r="C129" s="40" t="s">
        <v>173</v>
      </c>
      <c r="D129" s="41" t="s">
        <v>129</v>
      </c>
      <c r="E129" s="15" t="str">
        <f>VLOOKUP(B129,[1]Trang_tính1!$B$2:$O$18413,4,0)</f>
        <v>02/02/2000</v>
      </c>
      <c r="F129" s="9" t="s">
        <v>404</v>
      </c>
      <c r="G129" s="17" t="s">
        <v>86</v>
      </c>
      <c r="H129" s="16">
        <v>0.4</v>
      </c>
      <c r="I129" s="15">
        <f t="shared" si="6"/>
        <v>3600000</v>
      </c>
      <c r="J129" s="28">
        <v>6909205098930</v>
      </c>
      <c r="K129" s="28" t="s">
        <v>1350</v>
      </c>
      <c r="L129" s="28" t="s">
        <v>1486</v>
      </c>
    </row>
    <row r="130" spans="1:12" x14ac:dyDescent="0.25">
      <c r="A130" s="9">
        <f t="shared" si="4"/>
        <v>11</v>
      </c>
      <c r="B130" s="11" t="s">
        <v>167</v>
      </c>
      <c r="C130" s="40" t="s">
        <v>168</v>
      </c>
      <c r="D130" s="41" t="s">
        <v>169</v>
      </c>
      <c r="E130" s="15" t="str">
        <f>VLOOKUP(B130,[1]Trang_tính1!$B$2:$O$18413,4,0)</f>
        <v>30/09/2000</v>
      </c>
      <c r="F130" s="9" t="s">
        <v>404</v>
      </c>
      <c r="G130" s="17" t="s">
        <v>87</v>
      </c>
      <c r="H130" s="16">
        <v>0.5</v>
      </c>
      <c r="I130" s="15">
        <f t="shared" si="6"/>
        <v>4500000</v>
      </c>
      <c r="J130" s="28">
        <v>202659737</v>
      </c>
      <c r="K130" s="28" t="s">
        <v>1378</v>
      </c>
      <c r="L130" s="28" t="s">
        <v>1444</v>
      </c>
    </row>
    <row r="131" spans="1:12" x14ac:dyDescent="0.25">
      <c r="A131" s="9">
        <f t="shared" si="4"/>
        <v>12</v>
      </c>
      <c r="B131" s="11" t="s">
        <v>534</v>
      </c>
      <c r="C131" s="40" t="s">
        <v>535</v>
      </c>
      <c r="D131" s="41" t="s">
        <v>100</v>
      </c>
      <c r="E131" s="15" t="str">
        <f>VLOOKUP(B131,[1]Trang_tính1!$B$2:$O$18413,4,0)</f>
        <v>01/01/2000</v>
      </c>
      <c r="F131" s="9" t="s">
        <v>624</v>
      </c>
      <c r="G131" s="17" t="s">
        <v>86</v>
      </c>
      <c r="H131" s="16">
        <v>0.4</v>
      </c>
      <c r="I131" s="15">
        <f t="shared" si="6"/>
        <v>3600000</v>
      </c>
      <c r="J131" s="28">
        <v>31310001005585</v>
      </c>
      <c r="K131" s="28" t="s">
        <v>1323</v>
      </c>
      <c r="L131" s="28" t="s">
        <v>1443</v>
      </c>
    </row>
    <row r="132" spans="1:12" x14ac:dyDescent="0.25">
      <c r="A132" s="9">
        <f t="shared" si="4"/>
        <v>13</v>
      </c>
      <c r="B132" s="11" t="s">
        <v>862</v>
      </c>
      <c r="C132" s="40" t="s">
        <v>863</v>
      </c>
      <c r="D132" s="41" t="s">
        <v>45</v>
      </c>
      <c r="E132" s="15" t="str">
        <f>VLOOKUP(B132,[1]Trang_tính1!$B$2:$O$18413,4,0)</f>
        <v>10/10/2001</v>
      </c>
      <c r="F132" s="9" t="s">
        <v>864</v>
      </c>
      <c r="G132" s="22" t="s">
        <v>121</v>
      </c>
      <c r="H132" s="16">
        <v>0.4</v>
      </c>
      <c r="I132" s="15">
        <f t="shared" ref="I132:I151" si="7">9250000*H132</f>
        <v>3700000</v>
      </c>
      <c r="J132" s="28">
        <v>31310001288386</v>
      </c>
      <c r="K132" s="28" t="s">
        <v>1323</v>
      </c>
      <c r="L132" s="28" t="s">
        <v>1324</v>
      </c>
    </row>
    <row r="133" spans="1:12" ht="66" x14ac:dyDescent="0.25">
      <c r="A133" s="9">
        <f t="shared" si="4"/>
        <v>14</v>
      </c>
      <c r="B133" s="11" t="s">
        <v>520</v>
      </c>
      <c r="C133" s="40" t="s">
        <v>165</v>
      </c>
      <c r="D133" s="41" t="s">
        <v>96</v>
      </c>
      <c r="E133" s="15" t="str">
        <f>VLOOKUP(B133,[1]Trang_tính1!$B$2:$O$18413,4,0)</f>
        <v>10/09/2001</v>
      </c>
      <c r="F133" s="9" t="s">
        <v>864</v>
      </c>
      <c r="G133" s="22" t="s">
        <v>1291</v>
      </c>
      <c r="H133" s="16">
        <v>0.4</v>
      </c>
      <c r="I133" s="15">
        <f t="shared" si="7"/>
        <v>3700000</v>
      </c>
      <c r="J133" s="28">
        <v>19036753291011</v>
      </c>
      <c r="K133" s="28" t="s">
        <v>1345</v>
      </c>
      <c r="L133" s="28" t="s">
        <v>1487</v>
      </c>
    </row>
    <row r="134" spans="1:12" x14ac:dyDescent="0.25">
      <c r="A134" s="9">
        <f t="shared" si="4"/>
        <v>15</v>
      </c>
      <c r="B134" s="11" t="s">
        <v>434</v>
      </c>
      <c r="C134" s="40" t="s">
        <v>236</v>
      </c>
      <c r="D134" s="41" t="s">
        <v>337</v>
      </c>
      <c r="E134" s="15" t="str">
        <f>VLOOKUP(B134,[1]Trang_tính1!$B$2:$O$18413,4,0)</f>
        <v>17/05/2001</v>
      </c>
      <c r="F134" s="9" t="s">
        <v>760</v>
      </c>
      <c r="G134" s="17" t="s">
        <v>86</v>
      </c>
      <c r="H134" s="16">
        <v>0.4</v>
      </c>
      <c r="I134" s="15">
        <f t="shared" si="7"/>
        <v>3700000</v>
      </c>
      <c r="J134" s="28" t="s">
        <v>1488</v>
      </c>
      <c r="K134" s="28" t="s">
        <v>1302</v>
      </c>
      <c r="L134" s="28" t="s">
        <v>1489</v>
      </c>
    </row>
    <row r="135" spans="1:12" x14ac:dyDescent="0.25">
      <c r="A135" s="9">
        <f t="shared" si="4"/>
        <v>16</v>
      </c>
      <c r="B135" s="11" t="s">
        <v>292</v>
      </c>
      <c r="C135" s="40" t="s">
        <v>32</v>
      </c>
      <c r="D135" s="41" t="s">
        <v>243</v>
      </c>
      <c r="E135" s="15" t="str">
        <f>VLOOKUP(B135,[1]Trang_tính1!$B$2:$O$18413,4,0)</f>
        <v>25/08/2001</v>
      </c>
      <c r="F135" s="9" t="s">
        <v>760</v>
      </c>
      <c r="G135" s="17" t="s">
        <v>87</v>
      </c>
      <c r="H135" s="16">
        <v>0.5</v>
      </c>
      <c r="I135" s="15">
        <f t="shared" si="7"/>
        <v>4625000</v>
      </c>
      <c r="J135" s="28">
        <v>31310001226386</v>
      </c>
      <c r="K135" s="28" t="s">
        <v>1323</v>
      </c>
      <c r="L135" s="28" t="s">
        <v>1324</v>
      </c>
    </row>
    <row r="136" spans="1:12" x14ac:dyDescent="0.25">
      <c r="A136" s="9">
        <f t="shared" si="4"/>
        <v>17</v>
      </c>
      <c r="B136" s="11" t="s">
        <v>290</v>
      </c>
      <c r="C136" s="40" t="s">
        <v>291</v>
      </c>
      <c r="D136" s="41" t="s">
        <v>106</v>
      </c>
      <c r="E136" s="15" t="str">
        <f>VLOOKUP(B136,[1]Trang_tính1!$B$2:$O$18413,4,0)</f>
        <v>11/01/2001</v>
      </c>
      <c r="F136" s="9" t="s">
        <v>760</v>
      </c>
      <c r="G136" s="22" t="s">
        <v>125</v>
      </c>
      <c r="H136" s="16">
        <v>0.4</v>
      </c>
      <c r="I136" s="15">
        <f t="shared" si="7"/>
        <v>3700000</v>
      </c>
      <c r="J136" s="28">
        <v>31310001226359</v>
      </c>
      <c r="K136" s="28" t="s">
        <v>1323</v>
      </c>
      <c r="L136" s="28" t="s">
        <v>1324</v>
      </c>
    </row>
    <row r="137" spans="1:12" x14ac:dyDescent="0.25">
      <c r="A137" s="9">
        <f t="shared" si="4"/>
        <v>18</v>
      </c>
      <c r="B137" s="11" t="s">
        <v>865</v>
      </c>
      <c r="C137" s="40" t="s">
        <v>89</v>
      </c>
      <c r="D137" s="41" t="s">
        <v>151</v>
      </c>
      <c r="E137" s="15" t="str">
        <f>VLOOKUP(B137,[1]Trang_tính1!$B$2:$O$18413,4,0)</f>
        <v>28/11/2001</v>
      </c>
      <c r="F137" s="9" t="s">
        <v>866</v>
      </c>
      <c r="G137" s="22" t="s">
        <v>121</v>
      </c>
      <c r="H137" s="16">
        <v>0.4</v>
      </c>
      <c r="I137" s="15">
        <f t="shared" si="7"/>
        <v>3700000</v>
      </c>
      <c r="J137" s="28">
        <v>6300205982931</v>
      </c>
      <c r="K137" s="28" t="s">
        <v>1350</v>
      </c>
      <c r="L137" s="28" t="s">
        <v>1490</v>
      </c>
    </row>
    <row r="138" spans="1:12" ht="66" x14ac:dyDescent="0.25">
      <c r="A138" s="9">
        <f t="shared" si="4"/>
        <v>19</v>
      </c>
      <c r="B138" s="11" t="s">
        <v>867</v>
      </c>
      <c r="C138" s="40" t="s">
        <v>122</v>
      </c>
      <c r="D138" s="41" t="s">
        <v>134</v>
      </c>
      <c r="E138" s="15" t="str">
        <f>VLOOKUP(B138,[1]Trang_tính1!$B$2:$O$18413,4,0)</f>
        <v>24/09/2001</v>
      </c>
      <c r="F138" s="9" t="s">
        <v>866</v>
      </c>
      <c r="G138" s="22" t="s">
        <v>1291</v>
      </c>
      <c r="H138" s="16">
        <v>0.4</v>
      </c>
      <c r="I138" s="15">
        <f t="shared" si="7"/>
        <v>3700000</v>
      </c>
      <c r="J138" s="28">
        <v>31310001288508</v>
      </c>
      <c r="K138" s="28" t="s">
        <v>1323</v>
      </c>
      <c r="L138" s="28" t="s">
        <v>1443</v>
      </c>
    </row>
    <row r="139" spans="1:12" x14ac:dyDescent="0.25">
      <c r="A139" s="9">
        <f t="shared" si="4"/>
        <v>20</v>
      </c>
      <c r="B139" s="11" t="s">
        <v>868</v>
      </c>
      <c r="C139" s="40" t="s">
        <v>869</v>
      </c>
      <c r="D139" s="41" t="s">
        <v>30</v>
      </c>
      <c r="E139" s="15" t="str">
        <f>VLOOKUP(B139,[1]Trang_tính1!$B$2:$O$18413,4,0)</f>
        <v>14/06/2001</v>
      </c>
      <c r="F139" s="9" t="s">
        <v>866</v>
      </c>
      <c r="G139" s="17" t="s">
        <v>86</v>
      </c>
      <c r="H139" s="16">
        <v>0.4</v>
      </c>
      <c r="I139" s="15">
        <f t="shared" si="7"/>
        <v>3700000</v>
      </c>
      <c r="J139" s="28">
        <v>4814205245435</v>
      </c>
      <c r="K139" s="28" t="s">
        <v>1350</v>
      </c>
      <c r="L139" s="28" t="s">
        <v>1491</v>
      </c>
    </row>
    <row r="140" spans="1:12" ht="66" x14ac:dyDescent="0.25">
      <c r="A140" s="9">
        <f t="shared" si="4"/>
        <v>21</v>
      </c>
      <c r="B140" s="11" t="s">
        <v>521</v>
      </c>
      <c r="C140" s="40" t="s">
        <v>300</v>
      </c>
      <c r="D140" s="41" t="s">
        <v>81</v>
      </c>
      <c r="E140" s="15" t="str">
        <f>VLOOKUP(B140,[1]Trang_tính1!$B$2:$O$18413,4,0)</f>
        <v>08/04/2001</v>
      </c>
      <c r="F140" s="9" t="s">
        <v>866</v>
      </c>
      <c r="G140" s="22" t="s">
        <v>1291</v>
      </c>
      <c r="H140" s="16">
        <v>0.4</v>
      </c>
      <c r="I140" s="15">
        <f t="shared" si="7"/>
        <v>3700000</v>
      </c>
      <c r="J140" s="32" t="s">
        <v>1370</v>
      </c>
      <c r="K140" s="28" t="s">
        <v>1323</v>
      </c>
      <c r="L140" s="28" t="s">
        <v>1324</v>
      </c>
    </row>
    <row r="141" spans="1:12" ht="66" x14ac:dyDescent="0.25">
      <c r="A141" s="9">
        <f t="shared" si="4"/>
        <v>22</v>
      </c>
      <c r="B141" s="11" t="s">
        <v>522</v>
      </c>
      <c r="C141" s="40" t="s">
        <v>523</v>
      </c>
      <c r="D141" s="41" t="s">
        <v>524</v>
      </c>
      <c r="E141" s="15" t="str">
        <f>VLOOKUP(B141,[1]Trang_tính1!$B$2:$O$18413,4,0)</f>
        <v>15/12/2001</v>
      </c>
      <c r="F141" s="9" t="s">
        <v>866</v>
      </c>
      <c r="G141" s="22" t="s">
        <v>1291</v>
      </c>
      <c r="H141" s="16">
        <v>0.4</v>
      </c>
      <c r="I141" s="15">
        <f t="shared" si="7"/>
        <v>3700000</v>
      </c>
      <c r="J141" s="28">
        <v>31310001264632</v>
      </c>
      <c r="K141" s="28" t="s">
        <v>1323</v>
      </c>
      <c r="L141" s="28" t="s">
        <v>1324</v>
      </c>
    </row>
    <row r="142" spans="1:12" ht="66" x14ac:dyDescent="0.25">
      <c r="A142" s="9">
        <f t="shared" ref="A142:A207" si="8">A141+1</f>
        <v>23</v>
      </c>
      <c r="B142" s="11" t="s">
        <v>519</v>
      </c>
      <c r="C142" s="40" t="s">
        <v>113</v>
      </c>
      <c r="D142" s="41" t="s">
        <v>176</v>
      </c>
      <c r="E142" s="15" t="str">
        <f>VLOOKUP(B142,[1]Trang_tính1!$B$2:$O$18413,4,0)</f>
        <v>25/05/2001</v>
      </c>
      <c r="F142" s="9" t="s">
        <v>860</v>
      </c>
      <c r="G142" s="17" t="s">
        <v>861</v>
      </c>
      <c r="H142" s="16">
        <v>0.4</v>
      </c>
      <c r="I142" s="15">
        <f t="shared" si="7"/>
        <v>3700000</v>
      </c>
      <c r="J142" s="28">
        <v>31310001264252</v>
      </c>
      <c r="K142" s="28" t="s">
        <v>1418</v>
      </c>
      <c r="L142" s="28" t="s">
        <v>1324</v>
      </c>
    </row>
    <row r="143" spans="1:12" x14ac:dyDescent="0.25">
      <c r="A143" s="9">
        <f t="shared" si="8"/>
        <v>24</v>
      </c>
      <c r="B143" s="11" t="s">
        <v>1024</v>
      </c>
      <c r="C143" s="40" t="s">
        <v>1025</v>
      </c>
      <c r="D143" s="41" t="s">
        <v>9</v>
      </c>
      <c r="E143" s="15" t="str">
        <f>VLOOKUP(B143,[1]Trang_tính1!$B$2:$O$18413,4,0)</f>
        <v>01/01/2002</v>
      </c>
      <c r="F143" s="9" t="s">
        <v>1026</v>
      </c>
      <c r="G143" s="22" t="s">
        <v>125</v>
      </c>
      <c r="H143" s="16">
        <v>0.4</v>
      </c>
      <c r="I143" s="15">
        <f t="shared" si="7"/>
        <v>3700000</v>
      </c>
      <c r="J143" s="32" t="s">
        <v>1371</v>
      </c>
      <c r="K143" s="28" t="s">
        <v>1302</v>
      </c>
      <c r="L143" s="28" t="s">
        <v>1316</v>
      </c>
    </row>
    <row r="144" spans="1:12" x14ac:dyDescent="0.25">
      <c r="A144" s="9">
        <f t="shared" si="8"/>
        <v>25</v>
      </c>
      <c r="B144" s="11" t="s">
        <v>1111</v>
      </c>
      <c r="C144" s="40" t="s">
        <v>1112</v>
      </c>
      <c r="D144" s="41" t="s">
        <v>200</v>
      </c>
      <c r="E144" s="15" t="str">
        <f>VLOOKUP(B144,[1]Trang_tính1!$B$2:$O$18413,4,0)</f>
        <v>25/03/2002</v>
      </c>
      <c r="F144" s="9" t="s">
        <v>1026</v>
      </c>
      <c r="G144" s="22" t="s">
        <v>121</v>
      </c>
      <c r="H144" s="16">
        <v>0.4</v>
      </c>
      <c r="I144" s="15">
        <f t="shared" si="7"/>
        <v>3700000</v>
      </c>
      <c r="J144" s="28">
        <v>1017334295</v>
      </c>
      <c r="K144" s="28" t="s">
        <v>1302</v>
      </c>
      <c r="L144" s="28" t="s">
        <v>1324</v>
      </c>
    </row>
    <row r="145" spans="1:12" x14ac:dyDescent="0.25">
      <c r="A145" s="9">
        <f t="shared" si="8"/>
        <v>26</v>
      </c>
      <c r="B145" s="11" t="s">
        <v>1230</v>
      </c>
      <c r="C145" s="40" t="s">
        <v>89</v>
      </c>
      <c r="D145" s="41" t="s">
        <v>151</v>
      </c>
      <c r="E145" s="15" t="str">
        <f>VLOOKUP(B145,[1]Trang_tính1!$B$2:$O$18413,4,0)</f>
        <v>02/12/2002</v>
      </c>
      <c r="F145" s="9" t="s">
        <v>1026</v>
      </c>
      <c r="G145" s="17" t="s">
        <v>86</v>
      </c>
      <c r="H145" s="16">
        <v>0.4</v>
      </c>
      <c r="I145" s="15">
        <f t="shared" si="7"/>
        <v>3700000</v>
      </c>
      <c r="J145" s="32" t="s">
        <v>1372</v>
      </c>
      <c r="K145" s="28" t="s">
        <v>1323</v>
      </c>
      <c r="L145" s="28" t="s">
        <v>1373</v>
      </c>
    </row>
    <row r="146" spans="1:12" x14ac:dyDescent="0.25">
      <c r="A146" s="9">
        <f t="shared" si="8"/>
        <v>27</v>
      </c>
      <c r="B146" s="11" t="s">
        <v>1113</v>
      </c>
      <c r="C146" s="40" t="s">
        <v>1114</v>
      </c>
      <c r="D146" s="41" t="s">
        <v>53</v>
      </c>
      <c r="E146" s="15" t="str">
        <f>VLOOKUP(B146,[1]Trang_tính1!$B$2:$O$18413,4,0)</f>
        <v>01/09/2002</v>
      </c>
      <c r="F146" s="9" t="s">
        <v>1026</v>
      </c>
      <c r="G146" s="22" t="s">
        <v>121</v>
      </c>
      <c r="H146" s="16">
        <v>0.4</v>
      </c>
      <c r="I146" s="15">
        <f t="shared" si="7"/>
        <v>3700000</v>
      </c>
      <c r="J146" s="28" t="s">
        <v>1309</v>
      </c>
      <c r="K146" s="28" t="s">
        <v>1302</v>
      </c>
      <c r="L146" s="28" t="s">
        <v>1392</v>
      </c>
    </row>
    <row r="147" spans="1:12" ht="66" x14ac:dyDescent="0.25">
      <c r="A147" s="9">
        <f t="shared" si="8"/>
        <v>28</v>
      </c>
      <c r="B147" s="11" t="s">
        <v>1232</v>
      </c>
      <c r="C147" s="40" t="s">
        <v>1233</v>
      </c>
      <c r="D147" s="41" t="s">
        <v>85</v>
      </c>
      <c r="E147" s="15" t="str">
        <f>VLOOKUP(B147,[1]Trang_tính1!$B$2:$O$18413,4,0)</f>
        <v>28/08/2002</v>
      </c>
      <c r="F147" s="9" t="s">
        <v>1026</v>
      </c>
      <c r="G147" s="22" t="s">
        <v>1291</v>
      </c>
      <c r="H147" s="16">
        <v>0.4</v>
      </c>
      <c r="I147" s="15">
        <f t="shared" si="7"/>
        <v>3700000</v>
      </c>
      <c r="J147" s="28">
        <v>5606205319850</v>
      </c>
      <c r="K147" s="28" t="s">
        <v>1350</v>
      </c>
      <c r="L147" s="28" t="s">
        <v>1492</v>
      </c>
    </row>
    <row r="148" spans="1:12" x14ac:dyDescent="0.25">
      <c r="A148" s="9">
        <f t="shared" si="8"/>
        <v>29</v>
      </c>
      <c r="B148" s="11" t="s">
        <v>1115</v>
      </c>
      <c r="C148" s="40" t="s">
        <v>825</v>
      </c>
      <c r="D148" s="41" t="s">
        <v>59</v>
      </c>
      <c r="E148" s="15" t="str">
        <f>VLOOKUP(B148,[1]Trang_tính1!$B$2:$O$18413,4,0)</f>
        <v>15/03/2002</v>
      </c>
      <c r="F148" s="9" t="s">
        <v>1116</v>
      </c>
      <c r="G148" s="17" t="s">
        <v>86</v>
      </c>
      <c r="H148" s="16">
        <v>0.4</v>
      </c>
      <c r="I148" s="15">
        <f t="shared" si="7"/>
        <v>3700000</v>
      </c>
      <c r="J148" s="28">
        <v>1017366976</v>
      </c>
      <c r="K148" s="28" t="s">
        <v>1493</v>
      </c>
      <c r="L148" s="28" t="s">
        <v>1494</v>
      </c>
    </row>
    <row r="149" spans="1:12" x14ac:dyDescent="0.25">
      <c r="A149" s="9">
        <f t="shared" si="8"/>
        <v>30</v>
      </c>
      <c r="B149" s="11" t="s">
        <v>1120</v>
      </c>
      <c r="C149" s="40" t="s">
        <v>1121</v>
      </c>
      <c r="D149" s="41" t="s">
        <v>6</v>
      </c>
      <c r="E149" s="15" t="str">
        <f>VLOOKUP(B149,[1]Trang_tính1!$B$2:$O$18413,4,0)</f>
        <v>05/03/2002</v>
      </c>
      <c r="F149" s="9" t="s">
        <v>1116</v>
      </c>
      <c r="G149" s="22" t="s">
        <v>121</v>
      </c>
      <c r="H149" s="16">
        <v>0.4</v>
      </c>
      <c r="I149" s="15">
        <f t="shared" si="7"/>
        <v>3700000</v>
      </c>
      <c r="J149" s="28">
        <v>1017334347</v>
      </c>
      <c r="K149" s="28" t="s">
        <v>1302</v>
      </c>
      <c r="L149" s="28" t="s">
        <v>1495</v>
      </c>
    </row>
    <row r="150" spans="1:12" x14ac:dyDescent="0.25">
      <c r="A150" s="9">
        <f t="shared" si="8"/>
        <v>31</v>
      </c>
      <c r="B150" s="11" t="s">
        <v>1117</v>
      </c>
      <c r="C150" s="40" t="s">
        <v>1118</v>
      </c>
      <c r="D150" s="41" t="s">
        <v>151</v>
      </c>
      <c r="E150" s="15" t="str">
        <f>VLOOKUP(B150,[1]Trang_tính1!$B$2:$O$18413,4,0)</f>
        <v>08/03/2002</v>
      </c>
      <c r="F150" s="9" t="s">
        <v>1119</v>
      </c>
      <c r="G150" s="17" t="s">
        <v>87</v>
      </c>
      <c r="H150" s="16">
        <v>0.5</v>
      </c>
      <c r="I150" s="15">
        <f t="shared" si="7"/>
        <v>4625000</v>
      </c>
      <c r="J150" s="28">
        <v>1017334334</v>
      </c>
      <c r="K150" s="28" t="s">
        <v>1416</v>
      </c>
      <c r="L150" s="28" t="s">
        <v>1496</v>
      </c>
    </row>
    <row r="151" spans="1:12" x14ac:dyDescent="0.25">
      <c r="A151" s="9">
        <f t="shared" si="8"/>
        <v>32</v>
      </c>
      <c r="B151" s="11" t="s">
        <v>1231</v>
      </c>
      <c r="C151" s="40" t="s">
        <v>122</v>
      </c>
      <c r="D151" s="41" t="s">
        <v>59</v>
      </c>
      <c r="E151" s="15" t="str">
        <f>VLOOKUP(B151,[1]Trang_tính1!$B$2:$O$18413,4,0)</f>
        <v>24/11/2002</v>
      </c>
      <c r="F151" s="9" t="s">
        <v>1119</v>
      </c>
      <c r="G151" s="17" t="s">
        <v>86</v>
      </c>
      <c r="H151" s="16">
        <v>0.4</v>
      </c>
      <c r="I151" s="15">
        <f t="shared" si="7"/>
        <v>3700000</v>
      </c>
      <c r="J151" s="28">
        <v>1017599331</v>
      </c>
      <c r="K151" s="28" t="s">
        <v>1302</v>
      </c>
      <c r="L151" s="28" t="s">
        <v>1316</v>
      </c>
    </row>
    <row r="152" spans="1:12" x14ac:dyDescent="0.25">
      <c r="A152" s="9"/>
      <c r="B152" s="53"/>
      <c r="C152" s="54" t="s">
        <v>117</v>
      </c>
      <c r="D152" s="55">
        <f>A151</f>
        <v>32</v>
      </c>
      <c r="E152" s="64"/>
      <c r="F152" s="65"/>
      <c r="G152" s="66"/>
      <c r="H152" s="67"/>
      <c r="I152" s="59">
        <f>SUM(I120:I151)</f>
        <v>122650000</v>
      </c>
      <c r="J152" s="28"/>
      <c r="K152" s="28"/>
      <c r="L152" s="28"/>
    </row>
    <row r="153" spans="1:12" x14ac:dyDescent="0.25">
      <c r="A153" s="68" t="s">
        <v>68</v>
      </c>
      <c r="B153" s="53" t="s">
        <v>484</v>
      </c>
      <c r="C153" s="54"/>
      <c r="D153" s="55"/>
      <c r="E153" s="64"/>
      <c r="F153" s="65"/>
      <c r="G153" s="66"/>
      <c r="H153" s="67"/>
      <c r="I153" s="59"/>
      <c r="J153" s="28"/>
      <c r="K153" s="28"/>
      <c r="L153" s="28"/>
    </row>
    <row r="154" spans="1:12" ht="49.5" x14ac:dyDescent="0.25">
      <c r="A154" s="9">
        <v>1</v>
      </c>
      <c r="B154" s="11" t="s">
        <v>198</v>
      </c>
      <c r="C154" s="40" t="s">
        <v>199</v>
      </c>
      <c r="D154" s="41" t="s">
        <v>200</v>
      </c>
      <c r="E154" s="15" t="str">
        <f>VLOOKUP(B154,[1]Trang_tính1!$B$2:$O$18413,4,0)</f>
        <v>07/12/2000</v>
      </c>
      <c r="F154" s="10" t="s">
        <v>486</v>
      </c>
      <c r="G154" s="17" t="s">
        <v>206</v>
      </c>
      <c r="H154" s="16">
        <v>0.5</v>
      </c>
      <c r="I154" s="15">
        <f>9000000*H154</f>
        <v>4500000</v>
      </c>
      <c r="J154" s="28">
        <v>31310001043497</v>
      </c>
      <c r="K154" s="28" t="s">
        <v>1323</v>
      </c>
      <c r="L154" s="28" t="s">
        <v>1324</v>
      </c>
    </row>
    <row r="155" spans="1:12" ht="66" x14ac:dyDescent="0.25">
      <c r="A155" s="9">
        <f t="shared" si="8"/>
        <v>2</v>
      </c>
      <c r="B155" s="11" t="s">
        <v>658</v>
      </c>
      <c r="C155" s="40" t="s">
        <v>8</v>
      </c>
      <c r="D155" s="41" t="s">
        <v>659</v>
      </c>
      <c r="E155" s="15" t="str">
        <f>VLOOKUP(B155,[1]Trang_tính1!$B$2:$O$18413,4,0)</f>
        <v>01/03/2000</v>
      </c>
      <c r="F155" s="9" t="s">
        <v>660</v>
      </c>
      <c r="G155" s="22" t="s">
        <v>1291</v>
      </c>
      <c r="H155" s="16">
        <v>0.4</v>
      </c>
      <c r="I155" s="15">
        <f>9000000*H155</f>
        <v>3600000</v>
      </c>
      <c r="J155" s="28" t="s">
        <v>1497</v>
      </c>
      <c r="K155" s="28" t="s">
        <v>1318</v>
      </c>
      <c r="L155" s="28" t="s">
        <v>1498</v>
      </c>
    </row>
    <row r="156" spans="1:12" x14ac:dyDescent="0.25">
      <c r="A156" s="9">
        <f t="shared" si="8"/>
        <v>3</v>
      </c>
      <c r="B156" s="11" t="s">
        <v>465</v>
      </c>
      <c r="C156" s="40" t="s">
        <v>466</v>
      </c>
      <c r="D156" s="41" t="s">
        <v>98</v>
      </c>
      <c r="E156" s="15" t="str">
        <f>VLOOKUP(B156,[1]Trang_tính1!$B$2:$O$18413,4,0)</f>
        <v>16/01/2001</v>
      </c>
      <c r="F156" s="9" t="s">
        <v>844</v>
      </c>
      <c r="G156" s="17" t="s">
        <v>86</v>
      </c>
      <c r="H156" s="16">
        <v>0.4</v>
      </c>
      <c r="I156" s="15">
        <f t="shared" ref="I156:I161" si="9">9250000*H156</f>
        <v>3700000</v>
      </c>
      <c r="J156" s="28">
        <v>31310001286654</v>
      </c>
      <c r="K156" s="28" t="s">
        <v>1323</v>
      </c>
      <c r="L156" s="28" t="s">
        <v>1499</v>
      </c>
    </row>
    <row r="157" spans="1:12" x14ac:dyDescent="0.25">
      <c r="A157" s="9">
        <f t="shared" si="8"/>
        <v>4</v>
      </c>
      <c r="B157" s="11" t="s">
        <v>966</v>
      </c>
      <c r="C157" s="40" t="s">
        <v>967</v>
      </c>
      <c r="D157" s="41" t="s">
        <v>107</v>
      </c>
      <c r="E157" s="15" t="str">
        <f>VLOOKUP(B157,[1]Trang_tính1!$B$2:$O$18413,4,0)</f>
        <v>30/01/2001</v>
      </c>
      <c r="F157" s="9" t="s">
        <v>844</v>
      </c>
      <c r="G157" s="17" t="s">
        <v>87</v>
      </c>
      <c r="H157" s="16">
        <v>0.5</v>
      </c>
      <c r="I157" s="15">
        <f t="shared" si="9"/>
        <v>4625000</v>
      </c>
      <c r="J157" s="28">
        <v>100074258600001</v>
      </c>
      <c r="K157" s="28" t="s">
        <v>1500</v>
      </c>
      <c r="L157" s="28" t="s">
        <v>1501</v>
      </c>
    </row>
    <row r="158" spans="1:12" x14ac:dyDescent="0.25">
      <c r="A158" s="9">
        <f t="shared" si="8"/>
        <v>5</v>
      </c>
      <c r="B158" s="11" t="s">
        <v>1051</v>
      </c>
      <c r="C158" s="40" t="s">
        <v>173</v>
      </c>
      <c r="D158" s="41" t="s">
        <v>134</v>
      </c>
      <c r="E158" s="15" t="str">
        <f>VLOOKUP(B158,[1]Trang_tính1!$B$2:$O$18413,4,0)</f>
        <v>03/01/2002</v>
      </c>
      <c r="F158" s="9" t="s">
        <v>1052</v>
      </c>
      <c r="G158" s="17" t="s">
        <v>86</v>
      </c>
      <c r="H158" s="16">
        <v>0.4</v>
      </c>
      <c r="I158" s="15">
        <f t="shared" si="9"/>
        <v>3700000</v>
      </c>
      <c r="J158" s="28">
        <v>51210000803398</v>
      </c>
      <c r="K158" s="28" t="s">
        <v>1418</v>
      </c>
      <c r="L158" s="28" t="s">
        <v>1324</v>
      </c>
    </row>
    <row r="159" spans="1:12" x14ac:dyDescent="0.25">
      <c r="A159" s="9">
        <f t="shared" si="8"/>
        <v>6</v>
      </c>
      <c r="B159" s="11" t="s">
        <v>1053</v>
      </c>
      <c r="C159" s="40" t="s">
        <v>470</v>
      </c>
      <c r="D159" s="41" t="s">
        <v>63</v>
      </c>
      <c r="E159" s="15" t="str">
        <f>VLOOKUP(B159,[1]Trang_tính1!$B$2:$O$18413,4,0)</f>
        <v>13/06/2001</v>
      </c>
      <c r="F159" s="9" t="s">
        <v>1052</v>
      </c>
      <c r="G159" s="17" t="s">
        <v>86</v>
      </c>
      <c r="H159" s="16">
        <v>0.4</v>
      </c>
      <c r="I159" s="15">
        <f t="shared" si="9"/>
        <v>3700000</v>
      </c>
      <c r="J159" s="28">
        <v>1017597439</v>
      </c>
      <c r="K159" s="28" t="s">
        <v>1302</v>
      </c>
      <c r="L159" s="28" t="s">
        <v>1316</v>
      </c>
    </row>
    <row r="160" spans="1:12" ht="66" x14ac:dyDescent="0.25">
      <c r="A160" s="9">
        <f t="shared" si="8"/>
        <v>7</v>
      </c>
      <c r="B160" s="11" t="s">
        <v>1020</v>
      </c>
      <c r="C160" s="40" t="s">
        <v>165</v>
      </c>
      <c r="D160" s="41" t="s">
        <v>25</v>
      </c>
      <c r="E160" s="15" t="str">
        <f>VLOOKUP(B160,[1]Trang_tính1!$B$2:$O$18413,4,0)</f>
        <v>17/04/2002</v>
      </c>
      <c r="F160" s="9" t="s">
        <v>1021</v>
      </c>
      <c r="G160" s="22" t="s">
        <v>1022</v>
      </c>
      <c r="H160" s="16">
        <v>0.5</v>
      </c>
      <c r="I160" s="15">
        <f t="shared" si="9"/>
        <v>4625000</v>
      </c>
      <c r="J160" s="32" t="s">
        <v>1391</v>
      </c>
      <c r="K160" s="28" t="s">
        <v>1302</v>
      </c>
      <c r="L160" s="28" t="s">
        <v>1392</v>
      </c>
    </row>
    <row r="161" spans="1:12" x14ac:dyDescent="0.25">
      <c r="A161" s="9">
        <f t="shared" si="8"/>
        <v>8</v>
      </c>
      <c r="B161" s="11" t="s">
        <v>1023</v>
      </c>
      <c r="C161" s="40" t="s">
        <v>41</v>
      </c>
      <c r="D161" s="41" t="s">
        <v>141</v>
      </c>
      <c r="E161" s="15" t="str">
        <f>VLOOKUP(B161,[1]Trang_tính1!$B$2:$O$18413,4,0)</f>
        <v>08/02/2002</v>
      </c>
      <c r="F161" s="9" t="s">
        <v>1021</v>
      </c>
      <c r="G161" s="22" t="s">
        <v>121</v>
      </c>
      <c r="H161" s="16">
        <v>0.4</v>
      </c>
      <c r="I161" s="15">
        <f t="shared" si="9"/>
        <v>3700000</v>
      </c>
      <c r="J161" s="28">
        <v>1016176722</v>
      </c>
      <c r="K161" s="28" t="s">
        <v>1302</v>
      </c>
      <c r="L161" s="28" t="s">
        <v>1502</v>
      </c>
    </row>
    <row r="162" spans="1:12" x14ac:dyDescent="0.25">
      <c r="A162" s="9"/>
      <c r="B162" s="53"/>
      <c r="C162" s="54" t="s">
        <v>117</v>
      </c>
      <c r="D162" s="55">
        <f>A161</f>
        <v>8</v>
      </c>
      <c r="E162" s="64"/>
      <c r="F162" s="65"/>
      <c r="G162" s="66"/>
      <c r="H162" s="67"/>
      <c r="I162" s="59">
        <f>SUM(I154:I161)</f>
        <v>32150000</v>
      </c>
      <c r="J162" s="28"/>
      <c r="K162" s="28"/>
      <c r="L162" s="28"/>
    </row>
    <row r="163" spans="1:12" x14ac:dyDescent="0.25">
      <c r="A163" s="68" t="s">
        <v>69</v>
      </c>
      <c r="B163" s="53" t="s">
        <v>7</v>
      </c>
      <c r="C163" s="61"/>
      <c r="D163" s="62"/>
      <c r="E163" s="56"/>
      <c r="F163" s="57"/>
      <c r="G163" s="58"/>
      <c r="H163" s="17"/>
      <c r="I163" s="63"/>
      <c r="J163" s="28"/>
      <c r="K163" s="28"/>
      <c r="L163" s="28"/>
    </row>
    <row r="164" spans="1:12" x14ac:dyDescent="0.25">
      <c r="A164" s="9">
        <v>1</v>
      </c>
      <c r="B164" s="11" t="s">
        <v>234</v>
      </c>
      <c r="C164" s="40" t="s">
        <v>235</v>
      </c>
      <c r="D164" s="41" t="s">
        <v>229</v>
      </c>
      <c r="E164" s="15" t="str">
        <f>VLOOKUP(B164,[1]Trang_tính1!$B$2:$O$18413,4,0)</f>
        <v>23/02/2000</v>
      </c>
      <c r="F164" s="9" t="s">
        <v>408</v>
      </c>
      <c r="G164" s="22" t="s">
        <v>121</v>
      </c>
      <c r="H164" s="16">
        <v>0.4</v>
      </c>
      <c r="I164" s="15">
        <f t="shared" ref="I164:I177" si="10">9000000*H164</f>
        <v>3600000</v>
      </c>
      <c r="J164" s="28">
        <v>31310001034941</v>
      </c>
      <c r="K164" s="28" t="s">
        <v>1323</v>
      </c>
      <c r="L164" s="28" t="s">
        <v>1324</v>
      </c>
    </row>
    <row r="165" spans="1:12" ht="66" x14ac:dyDescent="0.25">
      <c r="A165" s="9">
        <f t="shared" si="8"/>
        <v>2</v>
      </c>
      <c r="B165" s="11" t="s">
        <v>639</v>
      </c>
      <c r="C165" s="40" t="s">
        <v>640</v>
      </c>
      <c r="D165" s="41" t="s">
        <v>448</v>
      </c>
      <c r="E165" s="15" t="str">
        <f>VLOOKUP(B165,[1]Trang_tính1!$B$2:$O$18413,4,0)</f>
        <v>10/04/2000</v>
      </c>
      <c r="F165" s="9" t="s">
        <v>301</v>
      </c>
      <c r="G165" s="22" t="s">
        <v>1291</v>
      </c>
      <c r="H165" s="16">
        <v>0.4</v>
      </c>
      <c r="I165" s="15">
        <f t="shared" si="10"/>
        <v>3600000</v>
      </c>
      <c r="J165" s="28">
        <v>67010001118539</v>
      </c>
      <c r="K165" s="28" t="s">
        <v>1323</v>
      </c>
      <c r="L165" s="28" t="s">
        <v>1503</v>
      </c>
    </row>
    <row r="166" spans="1:12" ht="66" x14ac:dyDescent="0.25">
      <c r="A166" s="9">
        <f t="shared" si="8"/>
        <v>3</v>
      </c>
      <c r="B166" s="11" t="s">
        <v>634</v>
      </c>
      <c r="C166" s="40" t="s">
        <v>635</v>
      </c>
      <c r="D166" s="41" t="s">
        <v>83</v>
      </c>
      <c r="E166" s="15" t="str">
        <f>VLOOKUP(B166,[1]Trang_tính1!$B$2:$O$18413,4,0)</f>
        <v>06/12/2000</v>
      </c>
      <c r="F166" s="9" t="s">
        <v>298</v>
      </c>
      <c r="G166" s="22" t="s">
        <v>636</v>
      </c>
      <c r="H166" s="16">
        <v>0.5</v>
      </c>
      <c r="I166" s="15">
        <f t="shared" si="10"/>
        <v>4500000</v>
      </c>
      <c r="J166" s="32" t="s">
        <v>1374</v>
      </c>
      <c r="K166" s="28" t="s">
        <v>1302</v>
      </c>
      <c r="L166" s="28" t="s">
        <v>1375</v>
      </c>
    </row>
    <row r="167" spans="1:12" x14ac:dyDescent="0.25">
      <c r="A167" s="9">
        <f t="shared" si="8"/>
        <v>4</v>
      </c>
      <c r="B167" s="11" t="s">
        <v>237</v>
      </c>
      <c r="C167" s="40" t="s">
        <v>180</v>
      </c>
      <c r="D167" s="41" t="s">
        <v>59</v>
      </c>
      <c r="E167" s="15" t="str">
        <f>VLOOKUP(B167,[1]Trang_tính1!$B$2:$O$18413,4,0)</f>
        <v>15/11/2000</v>
      </c>
      <c r="F167" s="9" t="s">
        <v>298</v>
      </c>
      <c r="G167" s="17" t="s">
        <v>86</v>
      </c>
      <c r="H167" s="16">
        <v>0.4</v>
      </c>
      <c r="I167" s="15">
        <f t="shared" si="10"/>
        <v>3600000</v>
      </c>
      <c r="J167" s="32" t="s">
        <v>1376</v>
      </c>
      <c r="K167" s="28" t="s">
        <v>1323</v>
      </c>
      <c r="L167" s="28" t="s">
        <v>1324</v>
      </c>
    </row>
    <row r="168" spans="1:12" ht="82.5" x14ac:dyDescent="0.25">
      <c r="A168" s="9">
        <f t="shared" si="8"/>
        <v>5</v>
      </c>
      <c r="B168" s="11" t="s">
        <v>296</v>
      </c>
      <c r="C168" s="40" t="s">
        <v>297</v>
      </c>
      <c r="D168" s="41" t="s">
        <v>16</v>
      </c>
      <c r="E168" s="15" t="str">
        <f>VLOOKUP(B168,[1]Trang_tính1!$B$2:$O$18413,4,0)</f>
        <v>04/06/2000</v>
      </c>
      <c r="F168" s="10" t="s">
        <v>298</v>
      </c>
      <c r="G168" s="17" t="s">
        <v>299</v>
      </c>
      <c r="H168" s="16">
        <v>0.4</v>
      </c>
      <c r="I168" s="15">
        <f t="shared" si="10"/>
        <v>3600000</v>
      </c>
      <c r="J168" s="28">
        <v>31310001032626</v>
      </c>
      <c r="K168" s="28" t="s">
        <v>1323</v>
      </c>
      <c r="L168" s="28" t="s">
        <v>1324</v>
      </c>
    </row>
    <row r="169" spans="1:12" ht="66" x14ac:dyDescent="0.25">
      <c r="A169" s="9">
        <f t="shared" si="8"/>
        <v>6</v>
      </c>
      <c r="B169" s="11" t="s">
        <v>591</v>
      </c>
      <c r="C169" s="40" t="s">
        <v>55</v>
      </c>
      <c r="D169" s="41" t="s">
        <v>58</v>
      </c>
      <c r="E169" s="15" t="str">
        <f>VLOOKUP(B169,[1]Trang_tính1!$B$2:$O$18413,4,0)</f>
        <v>16/08/2000</v>
      </c>
      <c r="F169" s="10" t="s">
        <v>407</v>
      </c>
      <c r="G169" s="22" t="s">
        <v>1291</v>
      </c>
      <c r="H169" s="16">
        <v>0.4</v>
      </c>
      <c r="I169" s="15">
        <f t="shared" si="10"/>
        <v>3600000</v>
      </c>
      <c r="J169" s="32" t="s">
        <v>1377</v>
      </c>
      <c r="K169" s="28" t="s">
        <v>1378</v>
      </c>
      <c r="L169" s="28" t="s">
        <v>1379</v>
      </c>
    </row>
    <row r="170" spans="1:12" ht="66" x14ac:dyDescent="0.25">
      <c r="A170" s="9">
        <f t="shared" si="8"/>
        <v>7</v>
      </c>
      <c r="B170" s="11" t="s">
        <v>501</v>
      </c>
      <c r="C170" s="40" t="s">
        <v>502</v>
      </c>
      <c r="D170" s="41" t="s">
        <v>337</v>
      </c>
      <c r="E170" s="15" t="str">
        <f>VLOOKUP(B170,[1]Trang_tính1!$B$2:$O$18413,4,0)</f>
        <v>31/05/2000</v>
      </c>
      <c r="F170" s="9" t="s">
        <v>407</v>
      </c>
      <c r="G170" s="22" t="s">
        <v>1291</v>
      </c>
      <c r="H170" s="16">
        <v>0.4</v>
      </c>
      <c r="I170" s="15">
        <f t="shared" si="10"/>
        <v>3600000</v>
      </c>
      <c r="J170" s="28">
        <v>19036823243011</v>
      </c>
      <c r="K170" s="28" t="s">
        <v>1345</v>
      </c>
      <c r="L170" s="28" t="s">
        <v>1504</v>
      </c>
    </row>
    <row r="171" spans="1:12" ht="33" x14ac:dyDescent="0.25">
      <c r="A171" s="9">
        <f t="shared" si="8"/>
        <v>8</v>
      </c>
      <c r="B171" s="11" t="s">
        <v>230</v>
      </c>
      <c r="C171" s="40" t="s">
        <v>231</v>
      </c>
      <c r="D171" s="41" t="s">
        <v>232</v>
      </c>
      <c r="E171" s="15" t="str">
        <f>VLOOKUP(B171,[1]Trang_tính1!$B$2:$O$18413,4,0)</f>
        <v>27/05/2000</v>
      </c>
      <c r="F171" s="9" t="s">
        <v>407</v>
      </c>
      <c r="G171" s="22" t="s">
        <v>641</v>
      </c>
      <c r="H171" s="16">
        <v>0.5</v>
      </c>
      <c r="I171" s="15">
        <f t="shared" si="10"/>
        <v>4500000</v>
      </c>
      <c r="J171" s="28">
        <v>103872497953</v>
      </c>
      <c r="K171" s="28" t="s">
        <v>1382</v>
      </c>
      <c r="L171" s="28" t="s">
        <v>1505</v>
      </c>
    </row>
    <row r="172" spans="1:12" x14ac:dyDescent="0.25">
      <c r="A172" s="9">
        <f t="shared" si="8"/>
        <v>9</v>
      </c>
      <c r="B172" s="11" t="s">
        <v>233</v>
      </c>
      <c r="C172" s="40" t="s">
        <v>149</v>
      </c>
      <c r="D172" s="41" t="s">
        <v>14</v>
      </c>
      <c r="E172" s="15" t="str">
        <f>VLOOKUP(B172,[1]Trang_tính1!$B$2:$O$18413,4,0)</f>
        <v>12/02/2000</v>
      </c>
      <c r="F172" s="9" t="s">
        <v>407</v>
      </c>
      <c r="G172" s="22" t="s">
        <v>121</v>
      </c>
      <c r="H172" s="16">
        <v>0.4</v>
      </c>
      <c r="I172" s="15">
        <f t="shared" si="10"/>
        <v>3600000</v>
      </c>
      <c r="J172" s="28">
        <v>31310001034817</v>
      </c>
      <c r="K172" s="28" t="s">
        <v>1323</v>
      </c>
      <c r="L172" s="28" t="s">
        <v>1324</v>
      </c>
    </row>
    <row r="173" spans="1:12" ht="66" x14ac:dyDescent="0.25">
      <c r="A173" s="9">
        <f t="shared" si="8"/>
        <v>10</v>
      </c>
      <c r="B173" s="11" t="s">
        <v>637</v>
      </c>
      <c r="C173" s="40" t="s">
        <v>638</v>
      </c>
      <c r="D173" s="41" t="s">
        <v>305</v>
      </c>
      <c r="E173" s="15" t="str">
        <f>VLOOKUP(B173,[1]Trang_tính1!$B$2:$O$18413,4,0)</f>
        <v>04/09/2000</v>
      </c>
      <c r="F173" s="9" t="s">
        <v>302</v>
      </c>
      <c r="G173" s="22" t="s">
        <v>1291</v>
      </c>
      <c r="H173" s="16">
        <v>0.4</v>
      </c>
      <c r="I173" s="15">
        <f t="shared" si="10"/>
        <v>3600000</v>
      </c>
      <c r="J173" s="28" t="s">
        <v>1506</v>
      </c>
      <c r="K173" s="28" t="s">
        <v>1416</v>
      </c>
      <c r="L173" s="28" t="s">
        <v>1507</v>
      </c>
    </row>
    <row r="174" spans="1:12" x14ac:dyDescent="0.25">
      <c r="A174" s="9">
        <f t="shared" si="8"/>
        <v>11</v>
      </c>
      <c r="B174" s="11" t="s">
        <v>177</v>
      </c>
      <c r="C174" s="40" t="s">
        <v>178</v>
      </c>
      <c r="D174" s="41" t="s">
        <v>23</v>
      </c>
      <c r="E174" s="15" t="str">
        <f>VLOOKUP(B174,[1]Trang_tính1!$B$2:$O$18413,4,0)</f>
        <v>02/09/2000</v>
      </c>
      <c r="F174" s="10" t="s">
        <v>302</v>
      </c>
      <c r="G174" s="17" t="s">
        <v>86</v>
      </c>
      <c r="H174" s="16">
        <v>0.4</v>
      </c>
      <c r="I174" s="15">
        <f t="shared" si="10"/>
        <v>3600000</v>
      </c>
      <c r="J174" s="28">
        <v>31310001033346</v>
      </c>
      <c r="K174" s="28" t="s">
        <v>1418</v>
      </c>
      <c r="L174" s="28" t="s">
        <v>1443</v>
      </c>
    </row>
    <row r="175" spans="1:12" x14ac:dyDescent="0.25">
      <c r="A175" s="9">
        <f t="shared" si="8"/>
        <v>12</v>
      </c>
      <c r="B175" s="11" t="s">
        <v>303</v>
      </c>
      <c r="C175" s="40" t="s">
        <v>115</v>
      </c>
      <c r="D175" s="41" t="s">
        <v>53</v>
      </c>
      <c r="E175" s="15" t="str">
        <f>VLOOKUP(B175,[1]Trang_tính1!$B$2:$O$18413,4,0)</f>
        <v>28/11/2000</v>
      </c>
      <c r="F175" s="10" t="s">
        <v>304</v>
      </c>
      <c r="G175" s="17" t="s">
        <v>86</v>
      </c>
      <c r="H175" s="16">
        <v>0.4</v>
      </c>
      <c r="I175" s="15">
        <f t="shared" si="10"/>
        <v>3600000</v>
      </c>
      <c r="J175" s="28">
        <v>31310001033115</v>
      </c>
      <c r="K175" s="28" t="s">
        <v>1323</v>
      </c>
      <c r="L175" s="28" t="s">
        <v>1324</v>
      </c>
    </row>
    <row r="176" spans="1:12" ht="66" x14ac:dyDescent="0.25">
      <c r="A176" s="9">
        <f t="shared" si="8"/>
        <v>13</v>
      </c>
      <c r="B176" s="11" t="s">
        <v>642</v>
      </c>
      <c r="C176" s="40" t="s">
        <v>643</v>
      </c>
      <c r="D176" s="41" t="s">
        <v>447</v>
      </c>
      <c r="E176" s="15" t="str">
        <f>VLOOKUP(B176,[1]Trang_tính1!$B$2:$O$18413,4,0)</f>
        <v>14/10/2000</v>
      </c>
      <c r="F176" s="9" t="s">
        <v>644</v>
      </c>
      <c r="G176" s="22" t="s">
        <v>1294</v>
      </c>
      <c r="H176" s="16">
        <v>0.4</v>
      </c>
      <c r="I176" s="15">
        <f t="shared" si="10"/>
        <v>3600000</v>
      </c>
      <c r="J176" s="28">
        <v>31310001006913</v>
      </c>
      <c r="K176" s="28" t="s">
        <v>1323</v>
      </c>
      <c r="L176" s="28" t="s">
        <v>1324</v>
      </c>
    </row>
    <row r="177" spans="1:12" ht="49.5" x14ac:dyDescent="0.25">
      <c r="A177" s="9">
        <f t="shared" si="8"/>
        <v>14</v>
      </c>
      <c r="B177" s="11" t="s">
        <v>645</v>
      </c>
      <c r="C177" s="40" t="s">
        <v>646</v>
      </c>
      <c r="D177" s="41" t="s">
        <v>647</v>
      </c>
      <c r="E177" s="15" t="str">
        <f>VLOOKUP(B177,[1]Trang_tính1!$B$2:$O$18413,4,0)</f>
        <v>30/10/2000</v>
      </c>
      <c r="F177" s="9" t="s">
        <v>648</v>
      </c>
      <c r="G177" s="22" t="s">
        <v>649</v>
      </c>
      <c r="H177" s="16">
        <v>0.5</v>
      </c>
      <c r="I177" s="15">
        <f t="shared" si="10"/>
        <v>4500000</v>
      </c>
      <c r="J177" s="28" t="s">
        <v>1508</v>
      </c>
      <c r="K177" s="28" t="s">
        <v>1302</v>
      </c>
      <c r="L177" s="28" t="s">
        <v>1509</v>
      </c>
    </row>
    <row r="178" spans="1:12" s="106" customFormat="1" x14ac:dyDescent="0.25">
      <c r="A178" s="98">
        <f t="shared" si="8"/>
        <v>15</v>
      </c>
      <c r="B178" s="99" t="s">
        <v>677</v>
      </c>
      <c r="C178" s="100" t="s">
        <v>678</v>
      </c>
      <c r="D178" s="101" t="s">
        <v>517</v>
      </c>
      <c r="E178" s="102" t="str">
        <f>VLOOKUP(B178,[1]Trang_tính1!$B$2:$O$18413,4,0)</f>
        <v>01/02/2000</v>
      </c>
      <c r="F178" s="98" t="s">
        <v>295</v>
      </c>
      <c r="G178" s="103" t="s">
        <v>86</v>
      </c>
      <c r="H178" s="104">
        <v>0.4</v>
      </c>
      <c r="I178" s="102">
        <f>3900000*H178</f>
        <v>1560000</v>
      </c>
      <c r="J178" s="105">
        <v>31310001280391</v>
      </c>
      <c r="K178" s="105" t="s">
        <v>1323</v>
      </c>
      <c r="L178" s="105" t="s">
        <v>1324</v>
      </c>
    </row>
    <row r="179" spans="1:12" x14ac:dyDescent="0.25">
      <c r="A179" s="9">
        <f t="shared" si="8"/>
        <v>16</v>
      </c>
      <c r="B179" s="11" t="s">
        <v>293</v>
      </c>
      <c r="C179" s="40" t="s">
        <v>294</v>
      </c>
      <c r="D179" s="41" t="s">
        <v>6</v>
      </c>
      <c r="E179" s="15" t="str">
        <f>VLOOKUP(B179,[1]Trang_tính1!$B$2:$O$18413,4,0)</f>
        <v>23/11/2001</v>
      </c>
      <c r="F179" s="9" t="s">
        <v>295</v>
      </c>
      <c r="G179" s="17" t="s">
        <v>86</v>
      </c>
      <c r="H179" s="16">
        <v>0.4</v>
      </c>
      <c r="I179" s="15">
        <f>3900000*H179</f>
        <v>1560000</v>
      </c>
      <c r="J179" s="28" t="s">
        <v>1510</v>
      </c>
      <c r="K179" s="28" t="s">
        <v>1511</v>
      </c>
      <c r="L179" s="28" t="s">
        <v>1512</v>
      </c>
    </row>
    <row r="180" spans="1:12" x14ac:dyDescent="0.25">
      <c r="A180" s="9">
        <f t="shared" si="8"/>
        <v>17</v>
      </c>
      <c r="B180" s="11" t="s">
        <v>714</v>
      </c>
      <c r="C180" s="40" t="s">
        <v>715</v>
      </c>
      <c r="D180" s="41" t="s">
        <v>716</v>
      </c>
      <c r="E180" s="15" t="str">
        <f>VLOOKUP(B180,[1]Trang_tính1!$B$2:$O$18413,4,0)</f>
        <v>20/02/2001</v>
      </c>
      <c r="F180" s="9" t="s">
        <v>717</v>
      </c>
      <c r="G180" s="22" t="s">
        <v>121</v>
      </c>
      <c r="H180" s="16">
        <v>0.4</v>
      </c>
      <c r="I180" s="15">
        <f t="shared" ref="I180:I220" si="11">9250000*H180</f>
        <v>3700000</v>
      </c>
      <c r="J180" s="28">
        <v>19036295731015</v>
      </c>
      <c r="K180" s="28" t="s">
        <v>1345</v>
      </c>
      <c r="L180" s="28" t="s">
        <v>1513</v>
      </c>
    </row>
    <row r="181" spans="1:12" x14ac:dyDescent="0.25">
      <c r="A181" s="9">
        <f t="shared" si="8"/>
        <v>18</v>
      </c>
      <c r="B181" s="11" t="s">
        <v>718</v>
      </c>
      <c r="C181" s="40" t="s">
        <v>313</v>
      </c>
      <c r="D181" s="41" t="s">
        <v>20</v>
      </c>
      <c r="E181" s="15" t="str">
        <f>VLOOKUP(B181,[1]Trang_tính1!$B$2:$O$18413,4,0)</f>
        <v>25/06/2001</v>
      </c>
      <c r="F181" s="9" t="s">
        <v>717</v>
      </c>
      <c r="G181" s="22" t="s">
        <v>121</v>
      </c>
      <c r="H181" s="16">
        <v>0.4</v>
      </c>
      <c r="I181" s="15">
        <f t="shared" si="11"/>
        <v>3700000</v>
      </c>
      <c r="J181" s="32" t="s">
        <v>1380</v>
      </c>
      <c r="K181" s="28" t="s">
        <v>1345</v>
      </c>
      <c r="L181" s="28" t="e">
        <v>#N/A</v>
      </c>
    </row>
    <row r="182" spans="1:12" x14ac:dyDescent="0.25">
      <c r="A182" s="9">
        <f t="shared" si="8"/>
        <v>19</v>
      </c>
      <c r="B182" s="11" t="s">
        <v>723</v>
      </c>
      <c r="C182" s="40" t="s">
        <v>724</v>
      </c>
      <c r="D182" s="41" t="s">
        <v>725</v>
      </c>
      <c r="E182" s="15" t="str">
        <f>VLOOKUP(B182,[1]Trang_tính1!$B$2:$O$18413,4,0)</f>
        <v>06/01/2001</v>
      </c>
      <c r="F182" s="9" t="s">
        <v>717</v>
      </c>
      <c r="G182" s="17" t="s">
        <v>86</v>
      </c>
      <c r="H182" s="16">
        <v>0.4</v>
      </c>
      <c r="I182" s="15">
        <f t="shared" si="11"/>
        <v>3700000</v>
      </c>
      <c r="J182" s="28" t="s">
        <v>1514</v>
      </c>
      <c r="K182" s="28" t="s">
        <v>1302</v>
      </c>
      <c r="L182" s="28" t="s">
        <v>1515</v>
      </c>
    </row>
    <row r="183" spans="1:12" x14ac:dyDescent="0.25">
      <c r="A183" s="9">
        <f t="shared" si="8"/>
        <v>20</v>
      </c>
      <c r="B183" s="11" t="s">
        <v>306</v>
      </c>
      <c r="C183" s="40" t="s">
        <v>244</v>
      </c>
      <c r="D183" s="41" t="s">
        <v>57</v>
      </c>
      <c r="E183" s="15" t="str">
        <f>VLOOKUP(B183,[1]Trang_tính1!$B$2:$O$18413,4,0)</f>
        <v>29/04/2001</v>
      </c>
      <c r="F183" s="9" t="s">
        <v>719</v>
      </c>
      <c r="G183" s="22" t="s">
        <v>121</v>
      </c>
      <c r="H183" s="16">
        <v>0.4</v>
      </c>
      <c r="I183" s="15">
        <f t="shared" si="11"/>
        <v>3700000</v>
      </c>
      <c r="J183" s="28">
        <v>31310001227051</v>
      </c>
      <c r="K183" s="28" t="s">
        <v>1323</v>
      </c>
      <c r="L183" s="28" t="s">
        <v>1324</v>
      </c>
    </row>
    <row r="184" spans="1:12" x14ac:dyDescent="0.25">
      <c r="A184" s="9">
        <f t="shared" si="8"/>
        <v>21</v>
      </c>
      <c r="B184" s="11" t="s">
        <v>438</v>
      </c>
      <c r="C184" s="40" t="s">
        <v>128</v>
      </c>
      <c r="D184" s="41" t="s">
        <v>439</v>
      </c>
      <c r="E184" s="15" t="str">
        <f>VLOOKUP(B184,[1]Trang_tính1!$B$2:$O$18413,4,0)</f>
        <v>28/01/2001</v>
      </c>
      <c r="F184" s="9" t="s">
        <v>719</v>
      </c>
      <c r="G184" s="17" t="s">
        <v>87</v>
      </c>
      <c r="H184" s="16">
        <v>0.5</v>
      </c>
      <c r="I184" s="15">
        <f t="shared" si="11"/>
        <v>4625000</v>
      </c>
      <c r="J184" s="28">
        <v>31310001293760</v>
      </c>
      <c r="K184" s="28" t="s">
        <v>1323</v>
      </c>
      <c r="L184" s="28" t="s">
        <v>1324</v>
      </c>
    </row>
    <row r="185" spans="1:12" x14ac:dyDescent="0.25">
      <c r="A185" s="9">
        <f t="shared" si="8"/>
        <v>22</v>
      </c>
      <c r="B185" s="11" t="s">
        <v>435</v>
      </c>
      <c r="C185" s="40" t="s">
        <v>436</v>
      </c>
      <c r="D185" s="41" t="s">
        <v>83</v>
      </c>
      <c r="E185" s="15" t="str">
        <f>VLOOKUP(B185,[1]Trang_tính1!$B$2:$O$18413,4,0)</f>
        <v>26/01/2001</v>
      </c>
      <c r="F185" s="9" t="s">
        <v>713</v>
      </c>
      <c r="G185" s="17" t="s">
        <v>86</v>
      </c>
      <c r="H185" s="16">
        <v>0.4</v>
      </c>
      <c r="I185" s="15">
        <f t="shared" si="11"/>
        <v>3700000</v>
      </c>
      <c r="J185" s="28">
        <v>63210000533955</v>
      </c>
      <c r="K185" s="28" t="s">
        <v>1323</v>
      </c>
      <c r="L185" s="28" t="s">
        <v>1516</v>
      </c>
    </row>
    <row r="186" spans="1:12" x14ac:dyDescent="0.25">
      <c r="A186" s="9">
        <f t="shared" si="8"/>
        <v>23</v>
      </c>
      <c r="B186" s="11" t="s">
        <v>720</v>
      </c>
      <c r="C186" s="40" t="s">
        <v>721</v>
      </c>
      <c r="D186" s="41" t="s">
        <v>59</v>
      </c>
      <c r="E186" s="15" t="str">
        <f>VLOOKUP(B186,[1]Trang_tính1!$B$2:$O$18413,4,0)</f>
        <v>06/10/2001</v>
      </c>
      <c r="F186" s="9" t="s">
        <v>713</v>
      </c>
      <c r="G186" s="22" t="s">
        <v>121</v>
      </c>
      <c r="H186" s="16">
        <v>0.4</v>
      </c>
      <c r="I186" s="15">
        <f t="shared" si="11"/>
        <v>3700000</v>
      </c>
      <c r="J186" s="28">
        <v>8948657</v>
      </c>
      <c r="K186" s="28" t="s">
        <v>1325</v>
      </c>
      <c r="L186" s="28" t="s">
        <v>1517</v>
      </c>
    </row>
    <row r="187" spans="1:12" ht="66" x14ac:dyDescent="0.25">
      <c r="A187" s="9">
        <f t="shared" si="8"/>
        <v>24</v>
      </c>
      <c r="B187" s="11" t="s">
        <v>711</v>
      </c>
      <c r="C187" s="40" t="s">
        <v>712</v>
      </c>
      <c r="D187" s="41" t="s">
        <v>20</v>
      </c>
      <c r="E187" s="15" t="str">
        <f>VLOOKUP(B187,[1]Trang_tính1!$B$2:$O$18413,4,0)</f>
        <v>26/06/2001</v>
      </c>
      <c r="F187" s="9" t="s">
        <v>713</v>
      </c>
      <c r="G187" s="22" t="s">
        <v>1291</v>
      </c>
      <c r="H187" s="16">
        <v>0.4</v>
      </c>
      <c r="I187" s="15">
        <f t="shared" si="11"/>
        <v>3700000</v>
      </c>
      <c r="J187" s="28" t="s">
        <v>1518</v>
      </c>
      <c r="K187" s="28" t="s">
        <v>1302</v>
      </c>
      <c r="L187" s="28" t="s">
        <v>1329</v>
      </c>
    </row>
    <row r="188" spans="1:12" x14ac:dyDescent="0.25">
      <c r="A188" s="9">
        <f t="shared" si="8"/>
        <v>25</v>
      </c>
      <c r="B188" s="11" t="s">
        <v>708</v>
      </c>
      <c r="C188" s="40" t="s">
        <v>709</v>
      </c>
      <c r="D188" s="41" t="s">
        <v>3</v>
      </c>
      <c r="E188" s="15" t="str">
        <f>VLOOKUP(B188,[1]Trang_tính1!$B$2:$O$18413,4,0)</f>
        <v>27/12/2001</v>
      </c>
      <c r="F188" s="9" t="s">
        <v>710</v>
      </c>
      <c r="G188" s="22" t="s">
        <v>121</v>
      </c>
      <c r="H188" s="16">
        <v>0.4</v>
      </c>
      <c r="I188" s="15">
        <f t="shared" si="11"/>
        <v>3700000</v>
      </c>
      <c r="J188" s="28">
        <v>68010001037372</v>
      </c>
      <c r="K188" s="28" t="s">
        <v>1323</v>
      </c>
      <c r="L188" s="28" t="s">
        <v>1519</v>
      </c>
    </row>
    <row r="189" spans="1:12" ht="66" x14ac:dyDescent="0.25">
      <c r="A189" s="9">
        <f t="shared" si="8"/>
        <v>26</v>
      </c>
      <c r="B189" s="11" t="s">
        <v>722</v>
      </c>
      <c r="C189" s="40" t="s">
        <v>115</v>
      </c>
      <c r="D189" s="41" t="s">
        <v>6</v>
      </c>
      <c r="E189" s="15" t="str">
        <f>VLOOKUP(B189,[1]Trang_tính1!$B$2:$O$18413,4,0)</f>
        <v>19/03/2001</v>
      </c>
      <c r="F189" s="9" t="s">
        <v>710</v>
      </c>
      <c r="G189" s="22" t="s">
        <v>1291</v>
      </c>
      <c r="H189" s="16">
        <v>0.4</v>
      </c>
      <c r="I189" s="15">
        <f t="shared" si="11"/>
        <v>3700000</v>
      </c>
      <c r="J189" s="28">
        <v>19036676523011</v>
      </c>
      <c r="K189" s="28" t="s">
        <v>1345</v>
      </c>
      <c r="L189" s="28" t="s">
        <v>1420</v>
      </c>
    </row>
    <row r="190" spans="1:12" ht="66" x14ac:dyDescent="0.25">
      <c r="A190" s="9">
        <f t="shared" si="8"/>
        <v>27</v>
      </c>
      <c r="B190" s="11" t="s">
        <v>704</v>
      </c>
      <c r="C190" s="40" t="s">
        <v>705</v>
      </c>
      <c r="D190" s="41" t="s">
        <v>53</v>
      </c>
      <c r="E190" s="15" t="str">
        <f>VLOOKUP(B190,[1]Trang_tính1!$B$2:$O$18413,4,0)</f>
        <v>10/05/2001</v>
      </c>
      <c r="F190" s="9" t="s">
        <v>706</v>
      </c>
      <c r="G190" s="22" t="s">
        <v>707</v>
      </c>
      <c r="H190" s="16">
        <v>0.5</v>
      </c>
      <c r="I190" s="15">
        <f t="shared" si="11"/>
        <v>4625000</v>
      </c>
      <c r="J190" s="28">
        <v>101873847608</v>
      </c>
      <c r="K190" s="28" t="s">
        <v>1423</v>
      </c>
      <c r="L190" s="28" t="s">
        <v>1520</v>
      </c>
    </row>
    <row r="191" spans="1:12" x14ac:dyDescent="0.25">
      <c r="A191" s="9">
        <f t="shared" si="8"/>
        <v>28</v>
      </c>
      <c r="B191" s="11" t="s">
        <v>437</v>
      </c>
      <c r="C191" s="40" t="s">
        <v>113</v>
      </c>
      <c r="D191" s="41" t="s">
        <v>100</v>
      </c>
      <c r="E191" s="15" t="str">
        <f>VLOOKUP(B191,[1]Trang_tính1!$B$2:$O$18413,4,0)</f>
        <v>16/01/2001</v>
      </c>
      <c r="F191" s="9" t="s">
        <v>706</v>
      </c>
      <c r="G191" s="22" t="s">
        <v>121</v>
      </c>
      <c r="H191" s="16">
        <v>0.4</v>
      </c>
      <c r="I191" s="15">
        <f t="shared" si="11"/>
        <v>3700000</v>
      </c>
      <c r="J191" s="28">
        <v>19035508559010</v>
      </c>
      <c r="K191" s="28" t="s">
        <v>1345</v>
      </c>
      <c r="L191" s="28" t="s">
        <v>1521</v>
      </c>
    </row>
    <row r="192" spans="1:12" x14ac:dyDescent="0.25">
      <c r="A192" s="9">
        <f t="shared" si="8"/>
        <v>29</v>
      </c>
      <c r="B192" s="11" t="s">
        <v>726</v>
      </c>
      <c r="C192" s="40" t="s">
        <v>184</v>
      </c>
      <c r="D192" s="41" t="s">
        <v>133</v>
      </c>
      <c r="E192" s="15" t="str">
        <f>VLOOKUP(B192,[1]Trang_tính1!$B$2:$O$18413,4,0)</f>
        <v>12/08/2001</v>
      </c>
      <c r="F192" s="9" t="s">
        <v>706</v>
      </c>
      <c r="G192" s="22" t="s">
        <v>125</v>
      </c>
      <c r="H192" s="16">
        <v>0.4</v>
      </c>
      <c r="I192" s="15">
        <f t="shared" si="11"/>
        <v>3700000</v>
      </c>
      <c r="J192" s="28">
        <v>31310001410693</v>
      </c>
      <c r="K192" s="28" t="s">
        <v>1323</v>
      </c>
      <c r="L192" s="28" t="s">
        <v>1466</v>
      </c>
    </row>
    <row r="193" spans="1:12" ht="66" x14ac:dyDescent="0.25">
      <c r="A193" s="9">
        <f t="shared" si="8"/>
        <v>30</v>
      </c>
      <c r="B193" s="11" t="s">
        <v>876</v>
      </c>
      <c r="C193" s="40" t="s">
        <v>877</v>
      </c>
      <c r="D193" s="41" t="s">
        <v>878</v>
      </c>
      <c r="E193" s="15" t="str">
        <f>VLOOKUP(B193,[1]Trang_tính1!$B$2:$O$18413,4,0)</f>
        <v>06/11/2001</v>
      </c>
      <c r="F193" s="9" t="s">
        <v>875</v>
      </c>
      <c r="G193" s="22" t="s">
        <v>1291</v>
      </c>
      <c r="H193" s="16">
        <v>0.4</v>
      </c>
      <c r="I193" s="15">
        <f t="shared" si="11"/>
        <v>3700000</v>
      </c>
      <c r="J193" s="32" t="s">
        <v>1396</v>
      </c>
      <c r="K193" s="28" t="s">
        <v>1328</v>
      </c>
      <c r="L193" s="28" t="s">
        <v>1320</v>
      </c>
    </row>
    <row r="194" spans="1:12" ht="49.5" x14ac:dyDescent="0.25">
      <c r="A194" s="9">
        <f t="shared" si="8"/>
        <v>31</v>
      </c>
      <c r="B194" s="11" t="s">
        <v>884</v>
      </c>
      <c r="C194" s="40" t="s">
        <v>885</v>
      </c>
      <c r="D194" s="41" t="s">
        <v>99</v>
      </c>
      <c r="E194" s="15" t="str">
        <f>VLOOKUP(B194,[1]Trang_tính1!$B$2:$O$18413,4,0)</f>
        <v>29/03/2001</v>
      </c>
      <c r="F194" s="9" t="s">
        <v>875</v>
      </c>
      <c r="G194" s="22" t="s">
        <v>1284</v>
      </c>
      <c r="H194" s="16">
        <v>0.5</v>
      </c>
      <c r="I194" s="15">
        <f t="shared" si="11"/>
        <v>4625000</v>
      </c>
      <c r="J194" s="28">
        <v>206825243</v>
      </c>
      <c r="K194" s="28" t="s">
        <v>1522</v>
      </c>
      <c r="L194" s="28" t="s">
        <v>1523</v>
      </c>
    </row>
    <row r="195" spans="1:12" ht="66" x14ac:dyDescent="0.25">
      <c r="A195" s="9">
        <f t="shared" si="8"/>
        <v>32</v>
      </c>
      <c r="B195" s="11" t="s">
        <v>901</v>
      </c>
      <c r="C195" s="40" t="s">
        <v>261</v>
      </c>
      <c r="D195" s="41" t="s">
        <v>131</v>
      </c>
      <c r="E195" s="15" t="str">
        <f>VLOOKUP(B195,[1]Trang_tính1!$B$2:$O$18413,4,0)</f>
        <v>03/04/2001</v>
      </c>
      <c r="F195" s="9" t="s">
        <v>902</v>
      </c>
      <c r="G195" s="22" t="s">
        <v>1291</v>
      </c>
      <c r="H195" s="16">
        <v>0.4</v>
      </c>
      <c r="I195" s="15">
        <f t="shared" si="11"/>
        <v>3700000</v>
      </c>
      <c r="J195" s="28" t="s">
        <v>1524</v>
      </c>
      <c r="K195" s="28" t="s">
        <v>1525</v>
      </c>
      <c r="L195" s="28" t="s">
        <v>1526</v>
      </c>
    </row>
    <row r="196" spans="1:12" ht="82.5" x14ac:dyDescent="0.25">
      <c r="A196" s="9">
        <f t="shared" si="8"/>
        <v>33</v>
      </c>
      <c r="B196" s="11" t="s">
        <v>529</v>
      </c>
      <c r="C196" s="40" t="s">
        <v>530</v>
      </c>
      <c r="D196" s="41" t="s">
        <v>83</v>
      </c>
      <c r="E196" s="15" t="str">
        <f>VLOOKUP(B196,[1]Trang_tính1!$B$2:$O$18413,4,0)</f>
        <v>21/02/2001</v>
      </c>
      <c r="F196" s="9" t="s">
        <v>307</v>
      </c>
      <c r="G196" s="17" t="s">
        <v>886</v>
      </c>
      <c r="H196" s="16">
        <v>0.5</v>
      </c>
      <c r="I196" s="15">
        <f t="shared" si="11"/>
        <v>4625000</v>
      </c>
      <c r="J196" s="28">
        <v>9367618490</v>
      </c>
      <c r="K196" s="28" t="s">
        <v>1302</v>
      </c>
      <c r="L196" s="28" t="s">
        <v>1527</v>
      </c>
    </row>
    <row r="197" spans="1:12" ht="66" x14ac:dyDescent="0.25">
      <c r="A197" s="9">
        <f t="shared" si="8"/>
        <v>34</v>
      </c>
      <c r="B197" s="11" t="s">
        <v>887</v>
      </c>
      <c r="C197" s="40" t="s">
        <v>235</v>
      </c>
      <c r="D197" s="41" t="s">
        <v>53</v>
      </c>
      <c r="E197" s="15" t="str">
        <f>VLOOKUP(B197,[1]Trang_tính1!$B$2:$O$18413,4,0)</f>
        <v>26/03/2001</v>
      </c>
      <c r="F197" s="9" t="s">
        <v>307</v>
      </c>
      <c r="G197" s="22" t="s">
        <v>1291</v>
      </c>
      <c r="H197" s="16">
        <v>0.4</v>
      </c>
      <c r="I197" s="15">
        <f t="shared" si="11"/>
        <v>3700000</v>
      </c>
      <c r="J197" s="28">
        <v>10339977</v>
      </c>
      <c r="K197" s="28" t="s">
        <v>1325</v>
      </c>
      <c r="L197" s="28" t="s">
        <v>1528</v>
      </c>
    </row>
    <row r="198" spans="1:12" ht="82.5" x14ac:dyDescent="0.25">
      <c r="A198" s="9">
        <f t="shared" si="8"/>
        <v>35</v>
      </c>
      <c r="B198" s="11" t="s">
        <v>888</v>
      </c>
      <c r="C198" s="40" t="s">
        <v>889</v>
      </c>
      <c r="D198" s="41" t="s">
        <v>111</v>
      </c>
      <c r="E198" s="15" t="str">
        <f>VLOOKUP(B198,[1]Trang_tính1!$B$2:$O$18413,4,0)</f>
        <v>16/12/2001</v>
      </c>
      <c r="F198" s="9" t="s">
        <v>307</v>
      </c>
      <c r="G198" s="22" t="s">
        <v>890</v>
      </c>
      <c r="H198" s="16">
        <v>0.5</v>
      </c>
      <c r="I198" s="15">
        <f t="shared" si="11"/>
        <v>4625000</v>
      </c>
      <c r="J198" s="28">
        <v>19037206398010</v>
      </c>
      <c r="K198" s="28" t="s">
        <v>1430</v>
      </c>
      <c r="L198" s="28" t="s">
        <v>1529</v>
      </c>
    </row>
    <row r="199" spans="1:12" ht="66" x14ac:dyDescent="0.25">
      <c r="A199" s="9">
        <f t="shared" si="8"/>
        <v>36</v>
      </c>
      <c r="B199" s="11" t="s">
        <v>891</v>
      </c>
      <c r="C199" s="40" t="s">
        <v>892</v>
      </c>
      <c r="D199" s="41" t="s">
        <v>12</v>
      </c>
      <c r="E199" s="15" t="str">
        <f>VLOOKUP(B199,[1]Trang_tính1!$B$2:$O$18413,4,0)</f>
        <v>03/07/2001</v>
      </c>
      <c r="F199" s="9" t="s">
        <v>307</v>
      </c>
      <c r="G199" s="22" t="s">
        <v>1291</v>
      </c>
      <c r="H199" s="16">
        <v>0.4</v>
      </c>
      <c r="I199" s="15">
        <f t="shared" si="11"/>
        <v>3700000</v>
      </c>
      <c r="J199" s="28">
        <v>19135084457012</v>
      </c>
      <c r="K199" s="28" t="s">
        <v>1345</v>
      </c>
      <c r="L199" s="28" t="s">
        <v>1530</v>
      </c>
    </row>
    <row r="200" spans="1:12" ht="66" x14ac:dyDescent="0.25">
      <c r="A200" s="9">
        <f t="shared" si="8"/>
        <v>37</v>
      </c>
      <c r="B200" s="11" t="s">
        <v>893</v>
      </c>
      <c r="C200" s="40" t="s">
        <v>363</v>
      </c>
      <c r="D200" s="41" t="s">
        <v>59</v>
      </c>
      <c r="E200" s="15" t="str">
        <f>VLOOKUP(B200,[1]Trang_tính1!$B$2:$O$18413,4,0)</f>
        <v>04/10/2001</v>
      </c>
      <c r="F200" s="9" t="s">
        <v>307</v>
      </c>
      <c r="G200" s="22" t="s">
        <v>1291</v>
      </c>
      <c r="H200" s="16">
        <v>0.4</v>
      </c>
      <c r="I200" s="15">
        <f t="shared" si="11"/>
        <v>3700000</v>
      </c>
      <c r="J200" s="28">
        <v>10482537</v>
      </c>
      <c r="K200" s="28" t="s">
        <v>1325</v>
      </c>
      <c r="L200" s="28" t="s">
        <v>1531</v>
      </c>
    </row>
    <row r="201" spans="1:12" ht="66" x14ac:dyDescent="0.25">
      <c r="A201" s="9">
        <f t="shared" si="8"/>
        <v>38</v>
      </c>
      <c r="B201" s="11" t="s">
        <v>894</v>
      </c>
      <c r="C201" s="40" t="s">
        <v>895</v>
      </c>
      <c r="D201" s="41" t="s">
        <v>16</v>
      </c>
      <c r="E201" s="15" t="str">
        <f>VLOOKUP(B201,[1]Trang_tính1!$B$2:$O$18413,4,0)</f>
        <v>17/11/2001</v>
      </c>
      <c r="F201" s="9" t="s">
        <v>307</v>
      </c>
      <c r="G201" s="22" t="s">
        <v>1291</v>
      </c>
      <c r="H201" s="16">
        <v>0.4</v>
      </c>
      <c r="I201" s="15">
        <f t="shared" si="11"/>
        <v>3700000</v>
      </c>
      <c r="J201" s="28">
        <v>19035242796011</v>
      </c>
      <c r="K201" s="28" t="s">
        <v>1345</v>
      </c>
      <c r="L201" s="28" t="s">
        <v>1532</v>
      </c>
    </row>
    <row r="202" spans="1:12" ht="66" x14ac:dyDescent="0.25">
      <c r="A202" s="9">
        <f t="shared" si="8"/>
        <v>39</v>
      </c>
      <c r="B202" s="11" t="s">
        <v>896</v>
      </c>
      <c r="C202" s="40" t="s">
        <v>897</v>
      </c>
      <c r="D202" s="41" t="s">
        <v>16</v>
      </c>
      <c r="E202" s="15" t="str">
        <f>VLOOKUP(B202,[1]Trang_tính1!$B$2:$O$18413,4,0)</f>
        <v>20/07/2001</v>
      </c>
      <c r="F202" s="9" t="s">
        <v>307</v>
      </c>
      <c r="G202" s="22" t="s">
        <v>1291</v>
      </c>
      <c r="H202" s="16">
        <v>0.4</v>
      </c>
      <c r="I202" s="15">
        <f t="shared" si="11"/>
        <v>3700000</v>
      </c>
      <c r="J202" s="28">
        <v>6400205610820</v>
      </c>
      <c r="K202" s="28" t="s">
        <v>1350</v>
      </c>
      <c r="L202" s="28" t="s">
        <v>1533</v>
      </c>
    </row>
    <row r="203" spans="1:12" ht="49.5" x14ac:dyDescent="0.25">
      <c r="A203" s="9">
        <f t="shared" si="8"/>
        <v>40</v>
      </c>
      <c r="B203" s="11" t="s">
        <v>898</v>
      </c>
      <c r="C203" s="40" t="s">
        <v>899</v>
      </c>
      <c r="D203" s="41" t="s">
        <v>42</v>
      </c>
      <c r="E203" s="15" t="str">
        <f>VLOOKUP(B203,[1]Trang_tính1!$B$2:$O$18413,4,0)</f>
        <v>03/12/2001</v>
      </c>
      <c r="F203" s="9" t="s">
        <v>307</v>
      </c>
      <c r="G203" s="22" t="s">
        <v>900</v>
      </c>
      <c r="H203" s="16">
        <v>0.5</v>
      </c>
      <c r="I203" s="15">
        <f t="shared" si="11"/>
        <v>4625000</v>
      </c>
      <c r="J203" s="28" t="s">
        <v>1534</v>
      </c>
      <c r="K203" s="28" t="s">
        <v>1302</v>
      </c>
      <c r="L203" s="28" t="s">
        <v>1535</v>
      </c>
    </row>
    <row r="204" spans="1:12" x14ac:dyDescent="0.25">
      <c r="A204" s="9">
        <f t="shared" si="8"/>
        <v>41</v>
      </c>
      <c r="B204" s="11" t="s">
        <v>903</v>
      </c>
      <c r="C204" s="40" t="s">
        <v>471</v>
      </c>
      <c r="D204" s="41" t="s">
        <v>5</v>
      </c>
      <c r="E204" s="15" t="str">
        <f>VLOOKUP(B204,[1]Trang_tính1!$B$2:$O$18413,4,0)</f>
        <v>30/01/2001</v>
      </c>
      <c r="F204" s="9" t="s">
        <v>307</v>
      </c>
      <c r="G204" s="22" t="s">
        <v>121</v>
      </c>
      <c r="H204" s="16">
        <v>0.4</v>
      </c>
      <c r="I204" s="15">
        <f t="shared" si="11"/>
        <v>3700000</v>
      </c>
      <c r="J204" s="28">
        <v>19034473548014</v>
      </c>
      <c r="K204" s="28" t="s">
        <v>1345</v>
      </c>
      <c r="L204" s="28" t="s">
        <v>1536</v>
      </c>
    </row>
    <row r="205" spans="1:12" ht="82.5" x14ac:dyDescent="0.25">
      <c r="A205" s="9">
        <f t="shared" si="8"/>
        <v>42</v>
      </c>
      <c r="B205" s="11" t="s">
        <v>879</v>
      </c>
      <c r="C205" s="40" t="s">
        <v>880</v>
      </c>
      <c r="D205" s="41" t="s">
        <v>881</v>
      </c>
      <c r="E205" s="15" t="str">
        <f>VLOOKUP(B205,[1]Trang_tính1!$B$2:$O$18413,4,0)</f>
        <v>23/08/2001</v>
      </c>
      <c r="F205" s="9" t="s">
        <v>882</v>
      </c>
      <c r="G205" s="17" t="s">
        <v>883</v>
      </c>
      <c r="H205" s="16">
        <v>0.5</v>
      </c>
      <c r="I205" s="15">
        <f t="shared" si="11"/>
        <v>4625000</v>
      </c>
      <c r="J205" s="28">
        <v>5402205370796</v>
      </c>
      <c r="K205" s="28" t="s">
        <v>1350</v>
      </c>
      <c r="L205" s="28" t="s">
        <v>1537</v>
      </c>
    </row>
    <row r="206" spans="1:12" s="94" customFormat="1" x14ac:dyDescent="0.25">
      <c r="A206" s="86">
        <f t="shared" si="8"/>
        <v>43</v>
      </c>
      <c r="B206" s="87" t="s">
        <v>1079</v>
      </c>
      <c r="C206" s="88" t="s">
        <v>1080</v>
      </c>
      <c r="D206" s="89" t="s">
        <v>21</v>
      </c>
      <c r="E206" s="90" t="str">
        <f>VLOOKUP(B206,[1]Trang_tính1!$B$2:$O$18413,4,0)</f>
        <v>03/04/2002</v>
      </c>
      <c r="F206" s="86" t="s">
        <v>1081</v>
      </c>
      <c r="G206" s="91" t="s">
        <v>121</v>
      </c>
      <c r="H206" s="92">
        <v>0.4</v>
      </c>
      <c r="I206" s="90">
        <f t="shared" si="11"/>
        <v>3700000</v>
      </c>
      <c r="J206" s="93">
        <v>5023205189750</v>
      </c>
      <c r="K206" s="93" t="s">
        <v>1350</v>
      </c>
      <c r="L206" s="93" t="s">
        <v>1716</v>
      </c>
    </row>
    <row r="207" spans="1:12" x14ac:dyDescent="0.25">
      <c r="A207" s="9">
        <f t="shared" si="8"/>
        <v>44</v>
      </c>
      <c r="B207" s="11" t="s">
        <v>580</v>
      </c>
      <c r="C207" s="40" t="s">
        <v>581</v>
      </c>
      <c r="D207" s="41" t="s">
        <v>95</v>
      </c>
      <c r="E207" s="15" t="str">
        <f>VLOOKUP(B207,[1]Trang_tính1!$B$2:$O$18413,4,0)</f>
        <v>29/12/2002</v>
      </c>
      <c r="F207" s="9" t="s">
        <v>1019</v>
      </c>
      <c r="G207" s="17" t="s">
        <v>87</v>
      </c>
      <c r="H207" s="16">
        <v>0.5</v>
      </c>
      <c r="I207" s="15">
        <f t="shared" si="11"/>
        <v>4625000</v>
      </c>
      <c r="J207" s="28">
        <v>1016996760</v>
      </c>
      <c r="K207" s="28" t="s">
        <v>1302</v>
      </c>
      <c r="L207" s="28" t="s">
        <v>1316</v>
      </c>
    </row>
    <row r="208" spans="1:12" x14ac:dyDescent="0.25">
      <c r="A208" s="9">
        <f t="shared" ref="A208:A276" si="12">A207+1</f>
        <v>45</v>
      </c>
      <c r="B208" s="11" t="s">
        <v>1082</v>
      </c>
      <c r="C208" s="40" t="s">
        <v>1083</v>
      </c>
      <c r="D208" s="41" t="s">
        <v>1084</v>
      </c>
      <c r="E208" s="15" t="str">
        <f>VLOOKUP(B208,[1]Trang_tính1!$B$2:$O$18413,4,0)</f>
        <v>15/06/2002</v>
      </c>
      <c r="F208" s="9" t="s">
        <v>1085</v>
      </c>
      <c r="G208" s="17" t="s">
        <v>86</v>
      </c>
      <c r="H208" s="16">
        <v>0.4</v>
      </c>
      <c r="I208" s="15">
        <f t="shared" si="11"/>
        <v>3700000</v>
      </c>
      <c r="J208" s="32" t="s">
        <v>1381</v>
      </c>
      <c r="K208" s="28" t="s">
        <v>1382</v>
      </c>
      <c r="L208" s="28" t="s">
        <v>1383</v>
      </c>
    </row>
    <row r="209" spans="1:12" ht="66" x14ac:dyDescent="0.25">
      <c r="A209" s="9">
        <f t="shared" si="12"/>
        <v>46</v>
      </c>
      <c r="B209" s="11" t="s">
        <v>1161</v>
      </c>
      <c r="C209" s="40" t="s">
        <v>1162</v>
      </c>
      <c r="D209" s="41" t="s">
        <v>33</v>
      </c>
      <c r="E209" s="15" t="str">
        <f>VLOOKUP(B209,[1]Trang_tính1!$B$2:$O$18413,4,0)</f>
        <v>24/02/2002</v>
      </c>
      <c r="F209" s="9" t="s">
        <v>1085</v>
      </c>
      <c r="G209" s="22" t="s">
        <v>1291</v>
      </c>
      <c r="H209" s="16">
        <v>0.4</v>
      </c>
      <c r="I209" s="15">
        <f t="shared" si="11"/>
        <v>3700000</v>
      </c>
      <c r="J209" s="28" t="s">
        <v>1538</v>
      </c>
      <c r="K209" s="28" t="s">
        <v>1302</v>
      </c>
      <c r="L209" s="28" t="s">
        <v>1539</v>
      </c>
    </row>
    <row r="210" spans="1:12" ht="66" x14ac:dyDescent="0.25">
      <c r="A210" s="9">
        <f t="shared" si="12"/>
        <v>47</v>
      </c>
      <c r="B210" s="11" t="s">
        <v>1037</v>
      </c>
      <c r="C210" s="40" t="s">
        <v>1038</v>
      </c>
      <c r="D210" s="41" t="s">
        <v>39</v>
      </c>
      <c r="E210" s="15" t="str">
        <f>VLOOKUP(B210,[1]Trang_tính1!$B$2:$O$18413,4,0)</f>
        <v>29/08/2002</v>
      </c>
      <c r="F210" s="9" t="s">
        <v>1008</v>
      </c>
      <c r="G210" s="22" t="s">
        <v>1292</v>
      </c>
      <c r="H210" s="16">
        <v>0.4</v>
      </c>
      <c r="I210" s="15">
        <f t="shared" si="11"/>
        <v>3700000</v>
      </c>
      <c r="J210" s="28">
        <v>6706272119396</v>
      </c>
      <c r="K210" s="28" t="s">
        <v>1350</v>
      </c>
      <c r="L210" s="28" t="s">
        <v>1540</v>
      </c>
    </row>
    <row r="211" spans="1:12" ht="66" x14ac:dyDescent="0.25">
      <c r="A211" s="9">
        <f t="shared" si="12"/>
        <v>48</v>
      </c>
      <c r="B211" s="11" t="s">
        <v>1042</v>
      </c>
      <c r="C211" s="40" t="s">
        <v>32</v>
      </c>
      <c r="D211" s="41" t="s">
        <v>25</v>
      </c>
      <c r="E211" s="15" t="str">
        <f>VLOOKUP(B211,[1]Trang_tính1!$B$2:$O$18413,4,0)</f>
        <v>25/08/2002</v>
      </c>
      <c r="F211" s="9" t="s">
        <v>1008</v>
      </c>
      <c r="G211" s="22" t="s">
        <v>1291</v>
      </c>
      <c r="H211" s="16">
        <v>0.4</v>
      </c>
      <c r="I211" s="15">
        <f t="shared" si="11"/>
        <v>3700000</v>
      </c>
      <c r="J211" s="28">
        <v>41935193519</v>
      </c>
      <c r="K211" s="28" t="s">
        <v>1541</v>
      </c>
      <c r="L211" s="28" t="s">
        <v>1542</v>
      </c>
    </row>
    <row r="212" spans="1:12" ht="66" x14ac:dyDescent="0.25">
      <c r="A212" s="9">
        <f t="shared" si="12"/>
        <v>49</v>
      </c>
      <c r="B212" s="11" t="s">
        <v>1007</v>
      </c>
      <c r="C212" s="40" t="s">
        <v>28</v>
      </c>
      <c r="D212" s="41" t="s">
        <v>21</v>
      </c>
      <c r="E212" s="15" t="str">
        <f>VLOOKUP(B212,[1]Trang_tính1!$B$2:$O$18413,4,0)</f>
        <v>29/01/2001</v>
      </c>
      <c r="F212" s="9" t="s">
        <v>1008</v>
      </c>
      <c r="G212" s="22" t="s">
        <v>1291</v>
      </c>
      <c r="H212" s="16">
        <v>0.4</v>
      </c>
      <c r="I212" s="15">
        <f t="shared" si="11"/>
        <v>3700000</v>
      </c>
      <c r="J212" s="28" t="s">
        <v>1543</v>
      </c>
      <c r="K212" s="28" t="s">
        <v>1338</v>
      </c>
      <c r="L212" s="28" t="s">
        <v>1544</v>
      </c>
    </row>
    <row r="213" spans="1:12" ht="66" x14ac:dyDescent="0.25">
      <c r="A213" s="9">
        <f t="shared" si="12"/>
        <v>50</v>
      </c>
      <c r="B213" s="11" t="s">
        <v>1035</v>
      </c>
      <c r="C213" s="40" t="s">
        <v>1036</v>
      </c>
      <c r="D213" s="41" t="s">
        <v>85</v>
      </c>
      <c r="E213" s="15" t="str">
        <f>VLOOKUP(B213,[1]Trang_tính1!$B$2:$O$18413,4,0)</f>
        <v>20/03/2002</v>
      </c>
      <c r="F213" s="9" t="s">
        <v>1008</v>
      </c>
      <c r="G213" s="22" t="s">
        <v>1291</v>
      </c>
      <c r="H213" s="16">
        <v>0.4</v>
      </c>
      <c r="I213" s="15">
        <f t="shared" si="11"/>
        <v>3700000</v>
      </c>
      <c r="J213" s="28">
        <v>20032002</v>
      </c>
      <c r="K213" s="28" t="s">
        <v>1545</v>
      </c>
      <c r="L213" s="28" t="s">
        <v>1546</v>
      </c>
    </row>
    <row r="214" spans="1:12" ht="33" x14ac:dyDescent="0.25">
      <c r="A214" s="9">
        <f t="shared" si="12"/>
        <v>51</v>
      </c>
      <c r="B214" s="11" t="s">
        <v>1043</v>
      </c>
      <c r="C214" s="40" t="s">
        <v>1044</v>
      </c>
      <c r="D214" s="41" t="s">
        <v>88</v>
      </c>
      <c r="E214" s="15" t="str">
        <f>VLOOKUP(B214,[1]Trang_tính1!$B$2:$O$18413,4,0)</f>
        <v>23/04/2002</v>
      </c>
      <c r="F214" s="9" t="s">
        <v>1008</v>
      </c>
      <c r="G214" s="22" t="s">
        <v>275</v>
      </c>
      <c r="H214" s="16">
        <v>0.5</v>
      </c>
      <c r="I214" s="15">
        <f t="shared" si="11"/>
        <v>4625000</v>
      </c>
      <c r="J214" s="28">
        <v>1012457213</v>
      </c>
      <c r="K214" s="28" t="s">
        <v>1302</v>
      </c>
      <c r="L214" s="28" t="s">
        <v>1547</v>
      </c>
    </row>
    <row r="215" spans="1:12" ht="66" x14ac:dyDescent="0.25">
      <c r="A215" s="9">
        <f t="shared" si="12"/>
        <v>52</v>
      </c>
      <c r="B215" s="11" t="s">
        <v>1136</v>
      </c>
      <c r="C215" s="40" t="s">
        <v>1137</v>
      </c>
      <c r="D215" s="41" t="s">
        <v>141</v>
      </c>
      <c r="E215" s="15" t="str">
        <f>VLOOKUP(B215,[1]Trang_tính1!$B$2:$O$18413,4,0)</f>
        <v>28/07/2002</v>
      </c>
      <c r="F215" s="9" t="s">
        <v>1041</v>
      </c>
      <c r="G215" s="22" t="s">
        <v>1291</v>
      </c>
      <c r="H215" s="16">
        <v>0.4</v>
      </c>
      <c r="I215" s="15">
        <f t="shared" si="11"/>
        <v>3700000</v>
      </c>
      <c r="J215" s="28">
        <v>605704060147376</v>
      </c>
      <c r="K215" s="28" t="s">
        <v>1511</v>
      </c>
      <c r="L215" s="28" t="s">
        <v>1548</v>
      </c>
    </row>
    <row r="216" spans="1:12" ht="66" x14ac:dyDescent="0.25">
      <c r="A216" s="9">
        <f t="shared" si="12"/>
        <v>53</v>
      </c>
      <c r="B216" s="11" t="s">
        <v>1039</v>
      </c>
      <c r="C216" s="40" t="s">
        <v>1040</v>
      </c>
      <c r="D216" s="41" t="s">
        <v>49</v>
      </c>
      <c r="E216" s="15" t="str">
        <f>VLOOKUP(B216,[1]Trang_tính1!$B$2:$O$18413,4,0)</f>
        <v>09/10/2002</v>
      </c>
      <c r="F216" s="9" t="s">
        <v>1041</v>
      </c>
      <c r="G216" s="22" t="s">
        <v>1291</v>
      </c>
      <c r="H216" s="16">
        <v>0.4</v>
      </c>
      <c r="I216" s="15">
        <f t="shared" si="11"/>
        <v>3700000</v>
      </c>
      <c r="J216" s="28">
        <v>105873794722</v>
      </c>
      <c r="K216" s="28" t="s">
        <v>1423</v>
      </c>
      <c r="L216" s="28" t="s">
        <v>1549</v>
      </c>
    </row>
    <row r="217" spans="1:12" x14ac:dyDescent="0.25">
      <c r="A217" s="9">
        <f t="shared" si="12"/>
        <v>54</v>
      </c>
      <c r="B217" s="11" t="s">
        <v>1169</v>
      </c>
      <c r="C217" s="40" t="s">
        <v>1170</v>
      </c>
      <c r="D217" s="41" t="s">
        <v>14</v>
      </c>
      <c r="E217" s="15" t="str">
        <f>VLOOKUP(B217,[1]Trang_tính1!$B$2:$O$18413,4,0)</f>
        <v>06/05/2002</v>
      </c>
      <c r="F217" s="9" t="s">
        <v>1171</v>
      </c>
      <c r="G217" s="17" t="s">
        <v>86</v>
      </c>
      <c r="H217" s="16">
        <v>0.4</v>
      </c>
      <c r="I217" s="15">
        <f t="shared" si="11"/>
        <v>3700000</v>
      </c>
      <c r="J217" s="32" t="s">
        <v>1393</v>
      </c>
      <c r="K217" s="28" t="s">
        <v>1394</v>
      </c>
      <c r="L217" s="28" t="s">
        <v>1395</v>
      </c>
    </row>
    <row r="218" spans="1:12" ht="82.5" x14ac:dyDescent="0.25">
      <c r="A218" s="9">
        <f t="shared" si="12"/>
        <v>55</v>
      </c>
      <c r="B218" s="11" t="s">
        <v>1163</v>
      </c>
      <c r="C218" s="40" t="s">
        <v>1164</v>
      </c>
      <c r="D218" s="41" t="s">
        <v>1165</v>
      </c>
      <c r="E218" s="15" t="str">
        <f>VLOOKUP(B218,[1]Trang_tính1!$B$2:$O$18413,4,0)</f>
        <v>14/11/2002</v>
      </c>
      <c r="F218" s="9" t="s">
        <v>1166</v>
      </c>
      <c r="G218" s="22" t="s">
        <v>1296</v>
      </c>
      <c r="H218" s="16">
        <v>0.4</v>
      </c>
      <c r="I218" s="15">
        <f t="shared" si="11"/>
        <v>3700000</v>
      </c>
      <c r="J218" s="32" t="s">
        <v>1315</v>
      </c>
      <c r="K218" s="28" t="s">
        <v>1302</v>
      </c>
      <c r="L218" s="28" t="s">
        <v>1316</v>
      </c>
    </row>
    <row r="219" spans="1:12" ht="66" x14ac:dyDescent="0.25">
      <c r="A219" s="9">
        <f t="shared" si="12"/>
        <v>56</v>
      </c>
      <c r="B219" s="11" t="s">
        <v>1167</v>
      </c>
      <c r="C219" s="40" t="s">
        <v>227</v>
      </c>
      <c r="D219" s="41" t="s">
        <v>872</v>
      </c>
      <c r="E219" s="15" t="str">
        <f>VLOOKUP(B219,[1]Trang_tính1!$B$2:$O$18413,4,0)</f>
        <v>25/12/2002</v>
      </c>
      <c r="F219" s="9" t="s">
        <v>1166</v>
      </c>
      <c r="G219" s="22" t="s">
        <v>1168</v>
      </c>
      <c r="H219" s="16">
        <v>0.5</v>
      </c>
      <c r="I219" s="15">
        <f t="shared" si="11"/>
        <v>4625000</v>
      </c>
      <c r="J219" s="32" t="s">
        <v>1408</v>
      </c>
      <c r="K219" s="28" t="s">
        <v>1323</v>
      </c>
      <c r="L219" s="28" t="s">
        <v>1409</v>
      </c>
    </row>
    <row r="220" spans="1:12" ht="66" x14ac:dyDescent="0.25">
      <c r="A220" s="9">
        <f t="shared" si="12"/>
        <v>57</v>
      </c>
      <c r="B220" s="11" t="s">
        <v>1172</v>
      </c>
      <c r="C220" s="40" t="s">
        <v>1173</v>
      </c>
      <c r="D220" s="41" t="s">
        <v>457</v>
      </c>
      <c r="E220" s="15" t="str">
        <f>VLOOKUP(B220,[1]Trang_tính1!$B$2:$O$18413,4,0)</f>
        <v>02/01/2002</v>
      </c>
      <c r="F220" s="9" t="s">
        <v>1174</v>
      </c>
      <c r="G220" s="22" t="s">
        <v>1291</v>
      </c>
      <c r="H220" s="16">
        <v>0.4</v>
      </c>
      <c r="I220" s="15">
        <f t="shared" si="11"/>
        <v>3700000</v>
      </c>
      <c r="J220" s="28">
        <v>19036779169011</v>
      </c>
      <c r="K220" s="28" t="s">
        <v>1345</v>
      </c>
      <c r="L220" s="28" t="s">
        <v>1550</v>
      </c>
    </row>
    <row r="221" spans="1:12" x14ac:dyDescent="0.25">
      <c r="A221" s="9"/>
      <c r="B221" s="53"/>
      <c r="C221" s="54" t="s">
        <v>117</v>
      </c>
      <c r="D221" s="55">
        <f>A220</f>
        <v>57</v>
      </c>
      <c r="E221" s="64"/>
      <c r="F221" s="65"/>
      <c r="G221" s="66"/>
      <c r="H221" s="67"/>
      <c r="I221" s="59">
        <f>SUM(I164:I220)</f>
        <v>217170000</v>
      </c>
      <c r="J221" s="28"/>
      <c r="K221" s="28"/>
      <c r="L221" s="28"/>
    </row>
    <row r="222" spans="1:12" x14ac:dyDescent="0.25">
      <c r="A222" s="68" t="s">
        <v>70</v>
      </c>
      <c r="B222" s="53" t="s">
        <v>61</v>
      </c>
      <c r="C222" s="61"/>
      <c r="D222" s="62"/>
      <c r="E222" s="56"/>
      <c r="F222" s="57"/>
      <c r="G222" s="58"/>
      <c r="H222" s="17"/>
      <c r="I222" s="63"/>
      <c r="J222" s="28"/>
      <c r="K222" s="28"/>
      <c r="L222" s="28"/>
    </row>
    <row r="223" spans="1:12" x14ac:dyDescent="0.25">
      <c r="A223" s="9">
        <v>1</v>
      </c>
      <c r="B223" s="11" t="s">
        <v>308</v>
      </c>
      <c r="C223" s="40" t="s">
        <v>309</v>
      </c>
      <c r="D223" s="41" t="s">
        <v>39</v>
      </c>
      <c r="E223" s="15" t="str">
        <f>VLOOKUP(B223,[1]Trang_tính1!$B$2:$O$18413,4,0)</f>
        <v>21/04/2000</v>
      </c>
      <c r="F223" s="10" t="s">
        <v>310</v>
      </c>
      <c r="G223" s="17" t="s">
        <v>87</v>
      </c>
      <c r="H223" s="16">
        <v>0.5</v>
      </c>
      <c r="I223" s="15">
        <f t="shared" ref="I223:I229" si="13">9000000*H223</f>
        <v>4500000</v>
      </c>
      <c r="J223" s="28">
        <v>160894202</v>
      </c>
      <c r="K223" s="28" t="s">
        <v>1378</v>
      </c>
      <c r="L223" s="28" t="s">
        <v>1388</v>
      </c>
    </row>
    <row r="224" spans="1:12" ht="66" x14ac:dyDescent="0.25">
      <c r="A224" s="9">
        <f t="shared" si="12"/>
        <v>2</v>
      </c>
      <c r="B224" s="11" t="s">
        <v>586</v>
      </c>
      <c r="C224" s="40" t="s">
        <v>587</v>
      </c>
      <c r="D224" s="41" t="s">
        <v>134</v>
      </c>
      <c r="E224" s="15" t="str">
        <f>VLOOKUP(B224,[1]Trang_tính1!$B$2:$O$18413,4,0)</f>
        <v>08/12/2000</v>
      </c>
      <c r="F224" s="10" t="s">
        <v>310</v>
      </c>
      <c r="G224" s="22" t="s">
        <v>1291</v>
      </c>
      <c r="H224" s="16">
        <v>0.4</v>
      </c>
      <c r="I224" s="15">
        <f t="shared" si="13"/>
        <v>3600000</v>
      </c>
      <c r="J224" s="28">
        <v>31310001020588</v>
      </c>
      <c r="K224" s="28" t="s">
        <v>1323</v>
      </c>
      <c r="L224" s="28" t="s">
        <v>1324</v>
      </c>
    </row>
    <row r="225" spans="1:12" x14ac:dyDescent="0.25">
      <c r="A225" s="9">
        <f t="shared" si="12"/>
        <v>3</v>
      </c>
      <c r="B225" s="11" t="s">
        <v>650</v>
      </c>
      <c r="C225" s="40" t="s">
        <v>651</v>
      </c>
      <c r="D225" s="41" t="s">
        <v>14</v>
      </c>
      <c r="E225" s="15" t="str">
        <f>VLOOKUP(B225,[1]Trang_tính1!$B$2:$O$18413,4,0)</f>
        <v>22/03/2000</v>
      </c>
      <c r="F225" s="9" t="s">
        <v>652</v>
      </c>
      <c r="G225" s="17" t="s">
        <v>87</v>
      </c>
      <c r="H225" s="16">
        <v>0.5</v>
      </c>
      <c r="I225" s="15">
        <f t="shared" si="13"/>
        <v>4500000</v>
      </c>
      <c r="J225" s="32" t="s">
        <v>1317</v>
      </c>
      <c r="K225" s="28" t="s">
        <v>1318</v>
      </c>
      <c r="L225" s="28" t="e">
        <v>#N/A</v>
      </c>
    </row>
    <row r="226" spans="1:12" x14ac:dyDescent="0.25">
      <c r="A226" s="9">
        <f t="shared" si="12"/>
        <v>4</v>
      </c>
      <c r="B226" s="11" t="s">
        <v>238</v>
      </c>
      <c r="C226" s="40" t="s">
        <v>239</v>
      </c>
      <c r="D226" s="41" t="s">
        <v>53</v>
      </c>
      <c r="E226" s="15" t="str">
        <f>VLOOKUP(B226,[1]Trang_tính1!$B$2:$O$18413,4,0)</f>
        <v>01/02/2000</v>
      </c>
      <c r="F226" s="9" t="s">
        <v>240</v>
      </c>
      <c r="G226" s="17" t="s">
        <v>86</v>
      </c>
      <c r="H226" s="16">
        <v>0.4</v>
      </c>
      <c r="I226" s="15">
        <f t="shared" si="13"/>
        <v>3600000</v>
      </c>
      <c r="J226" s="28" t="s">
        <v>1551</v>
      </c>
      <c r="K226" s="28" t="s">
        <v>1552</v>
      </c>
      <c r="L226" s="28" t="s">
        <v>1553</v>
      </c>
    </row>
    <row r="227" spans="1:12" x14ac:dyDescent="0.25">
      <c r="A227" s="9">
        <f t="shared" si="12"/>
        <v>5</v>
      </c>
      <c r="B227" s="11" t="s">
        <v>241</v>
      </c>
      <c r="C227" s="40" t="s">
        <v>242</v>
      </c>
      <c r="D227" s="41" t="s">
        <v>126</v>
      </c>
      <c r="E227" s="15" t="str">
        <f>VLOOKUP(B227,[1]Trang_tính1!$B$2:$O$18413,4,0)</f>
        <v>19/01/2000</v>
      </c>
      <c r="F227" s="9" t="s">
        <v>240</v>
      </c>
      <c r="G227" s="17" t="s">
        <v>87</v>
      </c>
      <c r="H227" s="16">
        <v>0.5</v>
      </c>
      <c r="I227" s="15">
        <f t="shared" si="13"/>
        <v>4500000</v>
      </c>
      <c r="J227" s="28">
        <v>17632357</v>
      </c>
      <c r="K227" s="28" t="s">
        <v>1462</v>
      </c>
      <c r="L227" s="28" t="s">
        <v>1554</v>
      </c>
    </row>
    <row r="228" spans="1:12" x14ac:dyDescent="0.25">
      <c r="A228" s="9">
        <f t="shared" si="12"/>
        <v>6</v>
      </c>
      <c r="B228" s="11" t="s">
        <v>311</v>
      </c>
      <c r="C228" s="40" t="s">
        <v>122</v>
      </c>
      <c r="D228" s="41" t="s">
        <v>14</v>
      </c>
      <c r="E228" s="15" t="str">
        <f>VLOOKUP(B228,[1]Trang_tính1!$B$2:$O$18413,4,0)</f>
        <v>08/01/2000</v>
      </c>
      <c r="F228" s="9" t="s">
        <v>240</v>
      </c>
      <c r="G228" s="17" t="s">
        <v>87</v>
      </c>
      <c r="H228" s="16">
        <v>0.5</v>
      </c>
      <c r="I228" s="15">
        <f t="shared" si="13"/>
        <v>4500000</v>
      </c>
      <c r="J228" s="28">
        <v>31310001225417</v>
      </c>
      <c r="K228" s="28" t="s">
        <v>1323</v>
      </c>
      <c r="L228" s="28" t="s">
        <v>1555</v>
      </c>
    </row>
    <row r="229" spans="1:12" x14ac:dyDescent="0.25">
      <c r="A229" s="9">
        <f t="shared" si="12"/>
        <v>7</v>
      </c>
      <c r="B229" s="11" t="s">
        <v>312</v>
      </c>
      <c r="C229" s="40" t="s">
        <v>313</v>
      </c>
      <c r="D229" s="41" t="s">
        <v>314</v>
      </c>
      <c r="E229" s="15" t="str">
        <f>VLOOKUP(B229,[1]Trang_tính1!$B$2:$O$18413,4,0)</f>
        <v>22/08/2000</v>
      </c>
      <c r="F229" s="9" t="s">
        <v>240</v>
      </c>
      <c r="G229" s="17" t="s">
        <v>86</v>
      </c>
      <c r="H229" s="16">
        <v>0.4</v>
      </c>
      <c r="I229" s="15">
        <f t="shared" si="13"/>
        <v>3600000</v>
      </c>
      <c r="J229" s="28">
        <v>31310001225408</v>
      </c>
      <c r="K229" s="28" t="s">
        <v>1323</v>
      </c>
      <c r="L229" s="28" t="s">
        <v>1324</v>
      </c>
    </row>
    <row r="230" spans="1:12" ht="66" x14ac:dyDescent="0.25">
      <c r="A230" s="9">
        <f t="shared" si="12"/>
        <v>8</v>
      </c>
      <c r="B230" s="11" t="s">
        <v>780</v>
      </c>
      <c r="C230" s="40" t="s">
        <v>13</v>
      </c>
      <c r="D230" s="41" t="s">
        <v>781</v>
      </c>
      <c r="E230" s="15" t="str">
        <f>VLOOKUP(B230,[1]Trang_tính1!$B$2:$O$18413,4,0)</f>
        <v>05/05/2001</v>
      </c>
      <c r="F230" s="9" t="s">
        <v>317</v>
      </c>
      <c r="G230" s="22" t="s">
        <v>1291</v>
      </c>
      <c r="H230" s="16">
        <v>0.4</v>
      </c>
      <c r="I230" s="15">
        <f t="shared" ref="I230:I256" si="14">9250000*H230</f>
        <v>3700000</v>
      </c>
      <c r="J230" s="28" t="s">
        <v>1556</v>
      </c>
      <c r="K230" s="28" t="s">
        <v>1302</v>
      </c>
      <c r="L230" s="28" t="s">
        <v>1557</v>
      </c>
    </row>
    <row r="231" spans="1:12" ht="66" x14ac:dyDescent="0.25">
      <c r="A231" s="9">
        <f t="shared" si="12"/>
        <v>9</v>
      </c>
      <c r="B231" s="11" t="s">
        <v>686</v>
      </c>
      <c r="C231" s="40" t="s">
        <v>8</v>
      </c>
      <c r="D231" s="41" t="s">
        <v>687</v>
      </c>
      <c r="E231" s="15" t="str">
        <f>VLOOKUP(B231,[1]Trang_tính1!$B$2:$O$18413,4,0)</f>
        <v>12/03/2001</v>
      </c>
      <c r="F231" s="9" t="s">
        <v>317</v>
      </c>
      <c r="G231" s="22" t="s">
        <v>1291</v>
      </c>
      <c r="H231" s="16">
        <v>0.4</v>
      </c>
      <c r="I231" s="15">
        <f t="shared" si="14"/>
        <v>3700000</v>
      </c>
      <c r="J231" s="28" t="s">
        <v>1558</v>
      </c>
      <c r="K231" s="28" t="s">
        <v>1302</v>
      </c>
      <c r="L231" s="28" t="s">
        <v>1559</v>
      </c>
    </row>
    <row r="232" spans="1:12" ht="66" x14ac:dyDescent="0.25">
      <c r="A232" s="9">
        <f t="shared" si="12"/>
        <v>10</v>
      </c>
      <c r="B232" s="11" t="s">
        <v>782</v>
      </c>
      <c r="C232" s="40" t="s">
        <v>783</v>
      </c>
      <c r="D232" s="41" t="s">
        <v>191</v>
      </c>
      <c r="E232" s="15" t="str">
        <f>VLOOKUP(B232,[1]Trang_tính1!$B$2:$O$18413,4,0)</f>
        <v>10/10/2001</v>
      </c>
      <c r="F232" s="9" t="s">
        <v>317</v>
      </c>
      <c r="G232" s="22" t="s">
        <v>1294</v>
      </c>
      <c r="H232" s="16">
        <v>0.4</v>
      </c>
      <c r="I232" s="15">
        <f t="shared" si="14"/>
        <v>3700000</v>
      </c>
      <c r="J232" s="28" t="s">
        <v>1560</v>
      </c>
      <c r="K232" s="28" t="s">
        <v>1561</v>
      </c>
      <c r="L232" s="28" t="s">
        <v>1562</v>
      </c>
    </row>
    <row r="233" spans="1:12" ht="66" x14ac:dyDescent="0.25">
      <c r="A233" s="9">
        <f t="shared" si="12"/>
        <v>11</v>
      </c>
      <c r="B233" s="11" t="s">
        <v>509</v>
      </c>
      <c r="C233" s="40" t="s">
        <v>492</v>
      </c>
      <c r="D233" s="41" t="s">
        <v>85</v>
      </c>
      <c r="E233" s="15" t="str">
        <f>VLOOKUP(B233,[1]Trang_tính1!$B$2:$O$18413,4,0)</f>
        <v>02/07/2001</v>
      </c>
      <c r="F233" s="9" t="s">
        <v>317</v>
      </c>
      <c r="G233" s="22" t="s">
        <v>1291</v>
      </c>
      <c r="H233" s="16">
        <v>0.4</v>
      </c>
      <c r="I233" s="15">
        <f t="shared" si="14"/>
        <v>3700000</v>
      </c>
      <c r="J233" s="28">
        <v>6905205125827</v>
      </c>
      <c r="K233" s="28" t="s">
        <v>1350</v>
      </c>
      <c r="L233" s="28" t="s">
        <v>1563</v>
      </c>
    </row>
    <row r="234" spans="1:12" x14ac:dyDescent="0.25">
      <c r="A234" s="9">
        <f t="shared" si="12"/>
        <v>12</v>
      </c>
      <c r="B234" s="11" t="s">
        <v>315</v>
      </c>
      <c r="C234" s="40" t="s">
        <v>316</v>
      </c>
      <c r="D234" s="41" t="s">
        <v>91</v>
      </c>
      <c r="E234" s="15" t="str">
        <f>VLOOKUP(B234,[1]Trang_tính1!$B$2:$O$18413,4,0)</f>
        <v>15/08/2001</v>
      </c>
      <c r="F234" s="9" t="s">
        <v>317</v>
      </c>
      <c r="G234" s="17" t="s">
        <v>86</v>
      </c>
      <c r="H234" s="16">
        <v>0.4</v>
      </c>
      <c r="I234" s="15">
        <f t="shared" si="14"/>
        <v>3700000</v>
      </c>
      <c r="J234" s="28">
        <v>31310001226687</v>
      </c>
      <c r="K234" s="28" t="s">
        <v>1323</v>
      </c>
      <c r="L234" s="28" t="s">
        <v>1324</v>
      </c>
    </row>
    <row r="235" spans="1:12" ht="66" x14ac:dyDescent="0.25">
      <c r="A235" s="9">
        <f t="shared" si="12"/>
        <v>13</v>
      </c>
      <c r="B235" s="11" t="s">
        <v>443</v>
      </c>
      <c r="C235" s="40" t="s">
        <v>444</v>
      </c>
      <c r="D235" s="41" t="s">
        <v>16</v>
      </c>
      <c r="E235" s="15" t="str">
        <f>VLOOKUP(B235,[1]Trang_tính1!$B$2:$O$18413,4,0)</f>
        <v>27/12/2001</v>
      </c>
      <c r="F235" s="9" t="s">
        <v>317</v>
      </c>
      <c r="G235" s="22" t="s">
        <v>1294</v>
      </c>
      <c r="H235" s="16">
        <v>0.4</v>
      </c>
      <c r="I235" s="15">
        <f t="shared" si="14"/>
        <v>3700000</v>
      </c>
      <c r="J235" s="28">
        <v>31310001269105</v>
      </c>
      <c r="K235" s="28" t="s">
        <v>1323</v>
      </c>
      <c r="L235" s="28" t="s">
        <v>1564</v>
      </c>
    </row>
    <row r="236" spans="1:12" ht="66" x14ac:dyDescent="0.25">
      <c r="A236" s="9">
        <f t="shared" si="12"/>
        <v>14</v>
      </c>
      <c r="B236" s="11" t="s">
        <v>688</v>
      </c>
      <c r="C236" s="40" t="s">
        <v>689</v>
      </c>
      <c r="D236" s="41" t="s">
        <v>35</v>
      </c>
      <c r="E236" s="15" t="str">
        <f>VLOOKUP(B236,[1]Trang_tính1!$B$2:$O$18413,4,0)</f>
        <v>02/11/2001</v>
      </c>
      <c r="F236" s="9" t="s">
        <v>317</v>
      </c>
      <c r="G236" s="22" t="s">
        <v>1291</v>
      </c>
      <c r="H236" s="16">
        <v>0.4</v>
      </c>
      <c r="I236" s="15">
        <f t="shared" si="14"/>
        <v>3700000</v>
      </c>
      <c r="J236" s="28">
        <v>31310001377628</v>
      </c>
      <c r="K236" s="28" t="s">
        <v>1323</v>
      </c>
      <c r="L236" s="28" t="s">
        <v>1324</v>
      </c>
    </row>
    <row r="237" spans="1:12" ht="66" x14ac:dyDescent="0.25">
      <c r="A237" s="9">
        <f t="shared" si="12"/>
        <v>15</v>
      </c>
      <c r="B237" s="11" t="s">
        <v>690</v>
      </c>
      <c r="C237" s="40" t="s">
        <v>691</v>
      </c>
      <c r="D237" s="41" t="s">
        <v>692</v>
      </c>
      <c r="E237" s="15" t="str">
        <f>VLOOKUP(B237,[1]Trang_tính1!$B$2:$O$18413,4,0)</f>
        <v>16/11/2001</v>
      </c>
      <c r="F237" s="9" t="s">
        <v>317</v>
      </c>
      <c r="G237" s="22" t="s">
        <v>1291</v>
      </c>
      <c r="H237" s="16">
        <v>0.4</v>
      </c>
      <c r="I237" s="15">
        <f t="shared" si="14"/>
        <v>3700000</v>
      </c>
      <c r="J237" s="28">
        <v>9090100606666</v>
      </c>
      <c r="K237" s="28" t="s">
        <v>1565</v>
      </c>
      <c r="L237" s="28" t="s">
        <v>1507</v>
      </c>
    </row>
    <row r="238" spans="1:12" ht="66" x14ac:dyDescent="0.25">
      <c r="A238" s="9">
        <f t="shared" si="12"/>
        <v>16</v>
      </c>
      <c r="B238" s="11" t="s">
        <v>510</v>
      </c>
      <c r="C238" s="40" t="s">
        <v>511</v>
      </c>
      <c r="D238" s="41" t="s">
        <v>133</v>
      </c>
      <c r="E238" s="15" t="str">
        <f>VLOOKUP(B238,[1]Trang_tính1!$B$2:$O$18413,4,0)</f>
        <v>01/10/2001</v>
      </c>
      <c r="F238" s="9" t="s">
        <v>317</v>
      </c>
      <c r="G238" s="22" t="s">
        <v>1291</v>
      </c>
      <c r="H238" s="16">
        <v>0.4</v>
      </c>
      <c r="I238" s="15">
        <f t="shared" si="14"/>
        <v>3700000</v>
      </c>
      <c r="J238" s="28">
        <v>31310001269044</v>
      </c>
      <c r="K238" s="28" t="s">
        <v>1323</v>
      </c>
      <c r="L238" s="28" t="s">
        <v>1443</v>
      </c>
    </row>
    <row r="239" spans="1:12" x14ac:dyDescent="0.25">
      <c r="A239" s="9">
        <f t="shared" si="12"/>
        <v>17</v>
      </c>
      <c r="B239" s="11" t="s">
        <v>789</v>
      </c>
      <c r="C239" s="40" t="s">
        <v>790</v>
      </c>
      <c r="D239" s="41" t="s">
        <v>81</v>
      </c>
      <c r="E239" s="15" t="str">
        <f>VLOOKUP(B239,[1]Trang_tính1!$B$2:$O$18413,4,0)</f>
        <v>25/11/2001</v>
      </c>
      <c r="F239" s="9" t="s">
        <v>317</v>
      </c>
      <c r="G239" s="17" t="s">
        <v>86</v>
      </c>
      <c r="H239" s="16">
        <v>0.4</v>
      </c>
      <c r="I239" s="15">
        <f t="shared" si="14"/>
        <v>3700000</v>
      </c>
      <c r="J239" s="28">
        <v>31310001387441</v>
      </c>
      <c r="K239" s="28" t="s">
        <v>1323</v>
      </c>
      <c r="L239" s="28" t="s">
        <v>1324</v>
      </c>
    </row>
    <row r="240" spans="1:12" ht="66" x14ac:dyDescent="0.25">
      <c r="A240" s="9">
        <f t="shared" si="12"/>
        <v>18</v>
      </c>
      <c r="B240" s="11" t="s">
        <v>684</v>
      </c>
      <c r="C240" s="40" t="s">
        <v>685</v>
      </c>
      <c r="D240" s="41" t="s">
        <v>24</v>
      </c>
      <c r="E240" s="15" t="str">
        <f>VLOOKUP(B240,[1]Trang_tính1!$B$2:$O$18413,4,0)</f>
        <v>30/07/2001</v>
      </c>
      <c r="F240" s="9" t="s">
        <v>317</v>
      </c>
      <c r="G240" s="22" t="s">
        <v>1294</v>
      </c>
      <c r="H240" s="16">
        <v>0.4</v>
      </c>
      <c r="I240" s="15">
        <f t="shared" si="14"/>
        <v>3700000</v>
      </c>
      <c r="J240" s="28">
        <v>1019225082</v>
      </c>
      <c r="K240" s="28" t="s">
        <v>1302</v>
      </c>
      <c r="L240" s="28" t="s">
        <v>1375</v>
      </c>
    </row>
    <row r="241" spans="1:12" x14ac:dyDescent="0.25">
      <c r="A241" s="9">
        <f t="shared" si="12"/>
        <v>19</v>
      </c>
      <c r="B241" s="11" t="s">
        <v>440</v>
      </c>
      <c r="C241" s="40" t="s">
        <v>441</v>
      </c>
      <c r="D241" s="41" t="s">
        <v>3</v>
      </c>
      <c r="E241" s="15" t="str">
        <f>VLOOKUP(B241,[1]Trang_tính1!$B$2:$O$18413,4,0)</f>
        <v>17/06/2001</v>
      </c>
      <c r="F241" s="9" t="s">
        <v>442</v>
      </c>
      <c r="G241" s="17" t="s">
        <v>86</v>
      </c>
      <c r="H241" s="16">
        <v>0.4</v>
      </c>
      <c r="I241" s="15">
        <f t="shared" si="14"/>
        <v>3700000</v>
      </c>
      <c r="J241" s="28" t="s">
        <v>1566</v>
      </c>
      <c r="K241" s="28" t="s">
        <v>1493</v>
      </c>
      <c r="L241" s="28" t="s">
        <v>1567</v>
      </c>
    </row>
    <row r="242" spans="1:12" ht="66" x14ac:dyDescent="0.25">
      <c r="A242" s="9">
        <f t="shared" si="12"/>
        <v>20</v>
      </c>
      <c r="B242" s="11" t="s">
        <v>784</v>
      </c>
      <c r="C242" s="40" t="s">
        <v>785</v>
      </c>
      <c r="D242" s="41" t="s">
        <v>100</v>
      </c>
      <c r="E242" s="15" t="str">
        <f>VLOOKUP(B242,[1]Trang_tính1!$B$2:$O$18413,4,0)</f>
        <v>10/05/2001</v>
      </c>
      <c r="F242" s="9" t="s">
        <v>442</v>
      </c>
      <c r="G242" s="22" t="s">
        <v>786</v>
      </c>
      <c r="H242" s="16">
        <v>0.5</v>
      </c>
      <c r="I242" s="15">
        <f t="shared" si="14"/>
        <v>4625000</v>
      </c>
      <c r="J242" s="28" t="s">
        <v>1568</v>
      </c>
      <c r="K242" s="28" t="s">
        <v>1331</v>
      </c>
      <c r="L242" s="28" t="s">
        <v>1569</v>
      </c>
    </row>
    <row r="243" spans="1:12" x14ac:dyDescent="0.25">
      <c r="A243" s="9">
        <f t="shared" si="12"/>
        <v>21</v>
      </c>
      <c r="B243" s="11" t="s">
        <v>445</v>
      </c>
      <c r="C243" s="40" t="s">
        <v>446</v>
      </c>
      <c r="D243" s="41" t="s">
        <v>447</v>
      </c>
      <c r="E243" s="15" t="str">
        <f>VLOOKUP(B243,[1]Trang_tính1!$B$2:$O$18413,4,0)</f>
        <v>24/10/2001</v>
      </c>
      <c r="F243" s="9" t="s">
        <v>442</v>
      </c>
      <c r="G243" s="22" t="s">
        <v>121</v>
      </c>
      <c r="H243" s="16">
        <v>0.4</v>
      </c>
      <c r="I243" s="15">
        <f t="shared" si="14"/>
        <v>3700000</v>
      </c>
      <c r="J243" s="28">
        <v>31310001276035</v>
      </c>
      <c r="K243" s="28" t="s">
        <v>1323</v>
      </c>
      <c r="L243" s="28" t="s">
        <v>1324</v>
      </c>
    </row>
    <row r="244" spans="1:12" ht="66" x14ac:dyDescent="0.25">
      <c r="A244" s="9">
        <f t="shared" si="12"/>
        <v>22</v>
      </c>
      <c r="B244" s="11" t="s">
        <v>787</v>
      </c>
      <c r="C244" s="40" t="s">
        <v>788</v>
      </c>
      <c r="D244" s="41" t="s">
        <v>14</v>
      </c>
      <c r="E244" s="15" t="str">
        <f>VLOOKUP(B244,[1]Trang_tính1!$B$2:$O$18413,4,0)</f>
        <v>30/08/2001</v>
      </c>
      <c r="F244" s="9" t="s">
        <v>442</v>
      </c>
      <c r="G244" s="22" t="s">
        <v>1291</v>
      </c>
      <c r="H244" s="16">
        <v>0.4</v>
      </c>
      <c r="I244" s="15">
        <f t="shared" si="14"/>
        <v>3700000</v>
      </c>
      <c r="J244" s="28">
        <v>63210000505404</v>
      </c>
      <c r="K244" s="28" t="s">
        <v>1323</v>
      </c>
      <c r="L244" s="28" t="s">
        <v>1570</v>
      </c>
    </row>
    <row r="245" spans="1:12" s="94" customFormat="1" x14ac:dyDescent="0.25">
      <c r="A245" s="86">
        <f t="shared" si="12"/>
        <v>23</v>
      </c>
      <c r="B245" s="87" t="s">
        <v>318</v>
      </c>
      <c r="C245" s="88" t="s">
        <v>55</v>
      </c>
      <c r="D245" s="89" t="s">
        <v>59</v>
      </c>
      <c r="E245" s="90" t="str">
        <f>VLOOKUP(B245,[1]Trang_tính1!$B$2:$O$18413,4,0)</f>
        <v>15/10/2001</v>
      </c>
      <c r="F245" s="86" t="s">
        <v>319</v>
      </c>
      <c r="G245" s="97" t="s">
        <v>87</v>
      </c>
      <c r="H245" s="92">
        <v>0.5</v>
      </c>
      <c r="I245" s="90">
        <f t="shared" si="14"/>
        <v>4625000</v>
      </c>
      <c r="J245" s="93">
        <v>31310001226429</v>
      </c>
      <c r="K245" s="93" t="s">
        <v>1571</v>
      </c>
      <c r="L245" s="93" t="s">
        <v>1443</v>
      </c>
    </row>
    <row r="246" spans="1:12" ht="49.5" x14ac:dyDescent="0.25">
      <c r="A246" s="9">
        <f t="shared" si="12"/>
        <v>24</v>
      </c>
      <c r="B246" s="11" t="s">
        <v>320</v>
      </c>
      <c r="C246" s="40" t="s">
        <v>321</v>
      </c>
      <c r="D246" s="41" t="s">
        <v>322</v>
      </c>
      <c r="E246" s="15" t="str">
        <f>VLOOKUP(B246,[1]Trang_tính1!$B$2:$O$18413,4,0)</f>
        <v>16/07/2001</v>
      </c>
      <c r="F246" s="9" t="s">
        <v>319</v>
      </c>
      <c r="G246" s="17" t="s">
        <v>323</v>
      </c>
      <c r="H246" s="16">
        <v>0.5</v>
      </c>
      <c r="I246" s="15">
        <f t="shared" si="14"/>
        <v>4625000</v>
      </c>
      <c r="J246" s="28" t="s">
        <v>1572</v>
      </c>
      <c r="K246" s="28" t="s">
        <v>1302</v>
      </c>
      <c r="L246" s="28" t="s">
        <v>1375</v>
      </c>
    </row>
    <row r="247" spans="1:12" ht="66" x14ac:dyDescent="0.25">
      <c r="A247" s="9">
        <f t="shared" si="12"/>
        <v>25</v>
      </c>
      <c r="B247" s="11" t="s">
        <v>791</v>
      </c>
      <c r="C247" s="40" t="s">
        <v>792</v>
      </c>
      <c r="D247" s="41" t="s">
        <v>97</v>
      </c>
      <c r="E247" s="15" t="str">
        <f>VLOOKUP(B247,[1]Trang_tính1!$B$2:$O$18413,4,0)</f>
        <v>12/04/2001</v>
      </c>
      <c r="F247" s="9" t="s">
        <v>319</v>
      </c>
      <c r="G247" s="22" t="s">
        <v>1291</v>
      </c>
      <c r="H247" s="16">
        <v>0.4</v>
      </c>
      <c r="I247" s="15">
        <f t="shared" si="14"/>
        <v>3700000</v>
      </c>
      <c r="J247" s="28">
        <v>5413205136292</v>
      </c>
      <c r="K247" s="28" t="s">
        <v>1350</v>
      </c>
      <c r="L247" s="28" t="s">
        <v>1573</v>
      </c>
    </row>
    <row r="248" spans="1:12" ht="66" x14ac:dyDescent="0.25">
      <c r="A248" s="9">
        <f t="shared" si="12"/>
        <v>26</v>
      </c>
      <c r="B248" s="11" t="s">
        <v>562</v>
      </c>
      <c r="C248" s="40" t="s">
        <v>90</v>
      </c>
      <c r="D248" s="41" t="s">
        <v>23</v>
      </c>
      <c r="E248" s="15" t="str">
        <f>VLOOKUP(B248,[1]Trang_tính1!$B$2:$O$18413,4,0)</f>
        <v>30/04/2001</v>
      </c>
      <c r="F248" s="9" t="s">
        <v>319</v>
      </c>
      <c r="G248" s="22" t="s">
        <v>1291</v>
      </c>
      <c r="H248" s="16">
        <v>0.4</v>
      </c>
      <c r="I248" s="15">
        <f t="shared" si="14"/>
        <v>3700000</v>
      </c>
      <c r="J248" s="28" t="s">
        <v>1574</v>
      </c>
      <c r="K248" s="28" t="s">
        <v>1302</v>
      </c>
      <c r="L248" s="28" t="s">
        <v>1575</v>
      </c>
    </row>
    <row r="249" spans="1:12" ht="66" x14ac:dyDescent="0.25">
      <c r="A249" s="9">
        <f t="shared" si="12"/>
        <v>27</v>
      </c>
      <c r="B249" s="11" t="s">
        <v>1013</v>
      </c>
      <c r="C249" s="40" t="s">
        <v>1014</v>
      </c>
      <c r="D249" s="41" t="s">
        <v>27</v>
      </c>
      <c r="E249" s="15" t="str">
        <f>VLOOKUP(B249,[1]Trang_tính1!$B$2:$O$18413,4,0)</f>
        <v>16/08/2002</v>
      </c>
      <c r="F249" s="9" t="s">
        <v>1015</v>
      </c>
      <c r="G249" s="22" t="s">
        <v>1291</v>
      </c>
      <c r="H249" s="16">
        <v>0.4</v>
      </c>
      <c r="I249" s="15">
        <f t="shared" si="14"/>
        <v>3700000</v>
      </c>
      <c r="J249" s="28">
        <v>7606205073481</v>
      </c>
      <c r="K249" s="28" t="s">
        <v>1350</v>
      </c>
      <c r="L249" s="28" t="s">
        <v>1576</v>
      </c>
    </row>
    <row r="250" spans="1:12" ht="99" x14ac:dyDescent="0.25">
      <c r="A250" s="9">
        <f t="shared" si="12"/>
        <v>28</v>
      </c>
      <c r="B250" s="14" t="s">
        <v>1049</v>
      </c>
      <c r="C250" s="42" t="s">
        <v>173</v>
      </c>
      <c r="D250" s="43" t="s">
        <v>54</v>
      </c>
      <c r="E250" s="15" t="s">
        <v>1285</v>
      </c>
      <c r="F250" s="27" t="s">
        <v>1015</v>
      </c>
      <c r="G250" s="17" t="s">
        <v>1050</v>
      </c>
      <c r="H250" s="16">
        <v>0.5</v>
      </c>
      <c r="I250" s="15">
        <v>4625000</v>
      </c>
      <c r="J250" s="28">
        <v>1017333576</v>
      </c>
      <c r="K250" s="28" t="s">
        <v>1493</v>
      </c>
      <c r="L250" s="28" t="s">
        <v>1316</v>
      </c>
    </row>
    <row r="251" spans="1:12" x14ac:dyDescent="0.25">
      <c r="A251" s="9">
        <f t="shared" si="12"/>
        <v>29</v>
      </c>
      <c r="B251" s="11" t="s">
        <v>1148</v>
      </c>
      <c r="C251" s="40" t="s">
        <v>1149</v>
      </c>
      <c r="D251" s="41" t="s">
        <v>96</v>
      </c>
      <c r="E251" s="15" t="str">
        <f>VLOOKUP(B251,[1]Trang_tính1!$B$2:$O$18413,4,0)</f>
        <v>19/01/2002</v>
      </c>
      <c r="F251" s="9" t="s">
        <v>1047</v>
      </c>
      <c r="G251" s="22" t="s">
        <v>121</v>
      </c>
      <c r="H251" s="16">
        <v>0.4</v>
      </c>
      <c r="I251" s="15">
        <f t="shared" si="14"/>
        <v>3700000</v>
      </c>
      <c r="J251" s="28">
        <v>1017597489</v>
      </c>
      <c r="K251" s="28" t="s">
        <v>1302</v>
      </c>
      <c r="L251" s="28" t="s">
        <v>1577</v>
      </c>
    </row>
    <row r="252" spans="1:12" s="94" customFormat="1" ht="66" x14ac:dyDescent="0.25">
      <c r="A252" s="86">
        <f t="shared" si="12"/>
        <v>30</v>
      </c>
      <c r="B252" s="87" t="s">
        <v>1045</v>
      </c>
      <c r="C252" s="88" t="s">
        <v>1046</v>
      </c>
      <c r="D252" s="89" t="s">
        <v>59</v>
      </c>
      <c r="E252" s="90" t="str">
        <f>VLOOKUP(B252,[1]Trang_tính1!$B$2:$O$18413,4,0)</f>
        <v>04/09/2002</v>
      </c>
      <c r="F252" s="86" t="s">
        <v>1047</v>
      </c>
      <c r="G252" s="97" t="s">
        <v>1048</v>
      </c>
      <c r="H252" s="92">
        <v>0.5</v>
      </c>
      <c r="I252" s="90">
        <f t="shared" si="14"/>
        <v>4625000</v>
      </c>
      <c r="J252" s="107" t="s">
        <v>1719</v>
      </c>
      <c r="K252" s="93" t="s">
        <v>1302</v>
      </c>
      <c r="L252" s="93" t="s">
        <v>1720</v>
      </c>
    </row>
    <row r="253" spans="1:12" x14ac:dyDescent="0.25">
      <c r="A253" s="9">
        <f t="shared" si="12"/>
        <v>31</v>
      </c>
      <c r="B253" s="11" t="s">
        <v>1146</v>
      </c>
      <c r="C253" s="40" t="s">
        <v>313</v>
      </c>
      <c r="D253" s="41" t="s">
        <v>39</v>
      </c>
      <c r="E253" s="15" t="str">
        <f>VLOOKUP(B253,[1]Trang_tính1!$B$2:$O$18413,4,0)</f>
        <v>22/11/2002</v>
      </c>
      <c r="F253" s="9" t="s">
        <v>1147</v>
      </c>
      <c r="G253" s="17" t="s">
        <v>87</v>
      </c>
      <c r="H253" s="16">
        <v>0.5</v>
      </c>
      <c r="I253" s="15">
        <f t="shared" si="14"/>
        <v>4625000</v>
      </c>
      <c r="J253" s="28">
        <v>1017597475</v>
      </c>
      <c r="K253" s="28" t="s">
        <v>1302</v>
      </c>
      <c r="L253" s="28" t="s">
        <v>1578</v>
      </c>
    </row>
    <row r="254" spans="1:12" x14ac:dyDescent="0.25">
      <c r="A254" s="9">
        <f t="shared" si="12"/>
        <v>32</v>
      </c>
      <c r="B254" s="11" t="s">
        <v>1150</v>
      </c>
      <c r="C254" s="40" t="s">
        <v>1151</v>
      </c>
      <c r="D254" s="41" t="s">
        <v>1084</v>
      </c>
      <c r="E254" s="15" t="str">
        <f>VLOOKUP(B254,[1]Trang_tính1!$B$2:$O$18413,4,0)</f>
        <v>25/06/2002</v>
      </c>
      <c r="F254" s="9" t="s">
        <v>1147</v>
      </c>
      <c r="G254" s="17" t="s">
        <v>87</v>
      </c>
      <c r="H254" s="16">
        <v>0.5</v>
      </c>
      <c r="I254" s="15">
        <f t="shared" si="14"/>
        <v>4625000</v>
      </c>
      <c r="J254" s="28">
        <v>6906205109953</v>
      </c>
      <c r="K254" s="28" t="s">
        <v>1350</v>
      </c>
      <c r="L254" s="28" t="s">
        <v>1579</v>
      </c>
    </row>
    <row r="255" spans="1:12" x14ac:dyDescent="0.25">
      <c r="A255" s="9">
        <f t="shared" si="12"/>
        <v>33</v>
      </c>
      <c r="B255" s="11" t="s">
        <v>1152</v>
      </c>
      <c r="C255" s="40" t="s">
        <v>1153</v>
      </c>
      <c r="D255" s="41" t="s">
        <v>14</v>
      </c>
      <c r="E255" s="15" t="str">
        <f>VLOOKUP(B255,[1]Trang_tính1!$B$2:$O$18413,4,0)</f>
        <v>18/05/2002</v>
      </c>
      <c r="F255" s="9" t="s">
        <v>1147</v>
      </c>
      <c r="G255" s="17" t="s">
        <v>87</v>
      </c>
      <c r="H255" s="16">
        <v>0.5</v>
      </c>
      <c r="I255" s="15">
        <f t="shared" si="14"/>
        <v>4625000</v>
      </c>
      <c r="J255" s="28">
        <v>1017597535</v>
      </c>
      <c r="K255" s="28" t="s">
        <v>1302</v>
      </c>
      <c r="L255" s="28" t="s">
        <v>1316</v>
      </c>
    </row>
    <row r="256" spans="1:12" x14ac:dyDescent="0.25">
      <c r="A256" s="9">
        <f t="shared" si="12"/>
        <v>34</v>
      </c>
      <c r="B256" s="11" t="s">
        <v>1154</v>
      </c>
      <c r="C256" s="40" t="s">
        <v>1155</v>
      </c>
      <c r="D256" s="41" t="s">
        <v>112</v>
      </c>
      <c r="E256" s="15" t="str">
        <f>VLOOKUP(B256,[1]Trang_tính1!$B$2:$O$18413,4,0)</f>
        <v>02/05/2002</v>
      </c>
      <c r="F256" s="9" t="s">
        <v>1147</v>
      </c>
      <c r="G256" s="17" t="s">
        <v>87</v>
      </c>
      <c r="H256" s="16">
        <v>0.5</v>
      </c>
      <c r="I256" s="15">
        <f t="shared" si="14"/>
        <v>4625000</v>
      </c>
      <c r="J256" s="28" t="s">
        <v>1580</v>
      </c>
      <c r="K256" s="28" t="s">
        <v>1565</v>
      </c>
      <c r="L256" s="28" t="s">
        <v>1581</v>
      </c>
    </row>
    <row r="257" spans="1:12" x14ac:dyDescent="0.25">
      <c r="A257" s="9"/>
      <c r="B257" s="53"/>
      <c r="C257" s="54" t="s">
        <v>117</v>
      </c>
      <c r="D257" s="55">
        <f>A256</f>
        <v>34</v>
      </c>
      <c r="E257" s="64"/>
      <c r="F257" s="65"/>
      <c r="G257" s="66"/>
      <c r="H257" s="67"/>
      <c r="I257" s="59">
        <f>SUM(I223:I256)</f>
        <v>137025000</v>
      </c>
      <c r="J257" s="28"/>
      <c r="K257" s="28"/>
      <c r="L257" s="28"/>
    </row>
    <row r="258" spans="1:12" x14ac:dyDescent="0.25">
      <c r="A258" s="68" t="s">
        <v>71</v>
      </c>
      <c r="B258" s="53" t="s">
        <v>56</v>
      </c>
      <c r="C258" s="61"/>
      <c r="D258" s="62"/>
      <c r="E258" s="56"/>
      <c r="F258" s="57"/>
      <c r="G258" s="58"/>
      <c r="H258" s="17"/>
      <c r="I258" s="63"/>
      <c r="J258" s="28"/>
      <c r="K258" s="28"/>
      <c r="L258" s="28"/>
    </row>
    <row r="259" spans="1:12" x14ac:dyDescent="0.25">
      <c r="A259" s="9">
        <v>1</v>
      </c>
      <c r="B259" s="11" t="s">
        <v>563</v>
      </c>
      <c r="C259" s="40" t="s">
        <v>564</v>
      </c>
      <c r="D259" s="41" t="s">
        <v>337</v>
      </c>
      <c r="E259" s="15" t="str">
        <f>VLOOKUP(B259,[1]Trang_tính1!$B$2:$O$18413,4,0)</f>
        <v>23/06/2000</v>
      </c>
      <c r="F259" s="9" t="s">
        <v>565</v>
      </c>
      <c r="G259" s="17" t="s">
        <v>86</v>
      </c>
      <c r="H259" s="16">
        <v>0.4</v>
      </c>
      <c r="I259" s="15">
        <f t="shared" ref="I259:I281" si="15">9000000*H259</f>
        <v>3600000</v>
      </c>
      <c r="J259" s="28">
        <v>31310001362536</v>
      </c>
      <c r="K259" s="28" t="s">
        <v>1323</v>
      </c>
      <c r="L259" s="28" t="s">
        <v>1324</v>
      </c>
    </row>
    <row r="260" spans="1:12" ht="82.5" x14ac:dyDescent="0.25">
      <c r="A260" s="9">
        <f t="shared" si="12"/>
        <v>2</v>
      </c>
      <c r="B260" s="11" t="s">
        <v>449</v>
      </c>
      <c r="C260" s="40" t="s">
        <v>32</v>
      </c>
      <c r="D260" s="41" t="s">
        <v>104</v>
      </c>
      <c r="E260" s="15" t="str">
        <f>VLOOKUP(B260,[1]Trang_tính1!$B$2:$O$18413,4,0)</f>
        <v>04/06/2000</v>
      </c>
      <c r="F260" s="9" t="s">
        <v>450</v>
      </c>
      <c r="G260" s="17" t="s">
        <v>672</v>
      </c>
      <c r="H260" s="16">
        <v>0.5</v>
      </c>
      <c r="I260" s="15">
        <f t="shared" si="15"/>
        <v>4500000</v>
      </c>
      <c r="J260" s="28">
        <v>31310001330506</v>
      </c>
      <c r="K260" s="28" t="s">
        <v>1323</v>
      </c>
      <c r="L260" s="28" t="s">
        <v>1443</v>
      </c>
    </row>
    <row r="261" spans="1:12" x14ac:dyDescent="0.25">
      <c r="A261" s="9">
        <f t="shared" si="12"/>
        <v>3</v>
      </c>
      <c r="B261" s="11" t="s">
        <v>332</v>
      </c>
      <c r="C261" s="40" t="s">
        <v>258</v>
      </c>
      <c r="D261" s="41" t="s">
        <v>53</v>
      </c>
      <c r="E261" s="15" t="str">
        <f>VLOOKUP(B261,[1]Trang_tính1!$B$2:$O$18413,4,0)</f>
        <v>18/11/2000</v>
      </c>
      <c r="F261" s="9" t="s">
        <v>328</v>
      </c>
      <c r="G261" s="17" t="s">
        <v>86</v>
      </c>
      <c r="H261" s="16">
        <v>0.4</v>
      </c>
      <c r="I261" s="15">
        <f t="shared" si="15"/>
        <v>3600000</v>
      </c>
      <c r="J261" s="28">
        <v>4705205261240</v>
      </c>
      <c r="K261" s="28" t="s">
        <v>1350</v>
      </c>
      <c r="L261" s="28" t="s">
        <v>1582</v>
      </c>
    </row>
    <row r="262" spans="1:12" x14ac:dyDescent="0.25">
      <c r="A262" s="9">
        <f t="shared" si="12"/>
        <v>4</v>
      </c>
      <c r="B262" s="11" t="s">
        <v>326</v>
      </c>
      <c r="C262" s="40" t="s">
        <v>327</v>
      </c>
      <c r="D262" s="41" t="s">
        <v>95</v>
      </c>
      <c r="E262" s="15" t="str">
        <f>VLOOKUP(B262,[1]Trang_tính1!$B$2:$O$18413,4,0)</f>
        <v>05/05/2000</v>
      </c>
      <c r="F262" s="9" t="s">
        <v>328</v>
      </c>
      <c r="G262" s="17" t="s">
        <v>86</v>
      </c>
      <c r="H262" s="16">
        <v>0.4</v>
      </c>
      <c r="I262" s="15">
        <f t="shared" si="15"/>
        <v>3600000</v>
      </c>
      <c r="J262" s="28">
        <v>19033705752016</v>
      </c>
      <c r="K262" s="28" t="s">
        <v>1430</v>
      </c>
      <c r="L262" s="28" t="s">
        <v>1583</v>
      </c>
    </row>
    <row r="263" spans="1:12" x14ac:dyDescent="0.25">
      <c r="A263" s="9">
        <f t="shared" si="12"/>
        <v>5</v>
      </c>
      <c r="B263" s="11" t="s">
        <v>183</v>
      </c>
      <c r="C263" s="40" t="s">
        <v>174</v>
      </c>
      <c r="D263" s="41" t="s">
        <v>33</v>
      </c>
      <c r="E263" s="15" t="str">
        <f>VLOOKUP(B263,[1]Trang_tính1!$B$2:$O$18413,4,0)</f>
        <v>25/03/2000</v>
      </c>
      <c r="F263" s="10" t="s">
        <v>409</v>
      </c>
      <c r="G263" s="17" t="s">
        <v>86</v>
      </c>
      <c r="H263" s="16">
        <v>0.4</v>
      </c>
      <c r="I263" s="15">
        <f t="shared" si="15"/>
        <v>3600000</v>
      </c>
      <c r="J263" s="28">
        <v>31310001039122</v>
      </c>
      <c r="K263" s="28" t="s">
        <v>1323</v>
      </c>
      <c r="L263" s="28" t="s">
        <v>1324</v>
      </c>
    </row>
    <row r="264" spans="1:12" x14ac:dyDescent="0.25">
      <c r="A264" s="9">
        <f t="shared" si="12"/>
        <v>6</v>
      </c>
      <c r="B264" s="11" t="s">
        <v>189</v>
      </c>
      <c r="C264" s="40" t="s">
        <v>190</v>
      </c>
      <c r="D264" s="41" t="s">
        <v>164</v>
      </c>
      <c r="E264" s="15" t="str">
        <f>VLOOKUP(B264,[1]Trang_tính1!$B$2:$O$18413,4,0)</f>
        <v>10/09/2000</v>
      </c>
      <c r="F264" s="9" t="s">
        <v>409</v>
      </c>
      <c r="G264" s="17" t="s">
        <v>87</v>
      </c>
      <c r="H264" s="16">
        <v>0.5</v>
      </c>
      <c r="I264" s="15">
        <f t="shared" si="15"/>
        <v>4500000</v>
      </c>
      <c r="J264" s="28">
        <v>31310001017997</v>
      </c>
      <c r="K264" s="28" t="s">
        <v>1323</v>
      </c>
      <c r="L264" s="28" t="s">
        <v>1324</v>
      </c>
    </row>
    <row r="265" spans="1:12" ht="66" x14ac:dyDescent="0.25">
      <c r="A265" s="9">
        <f t="shared" si="12"/>
        <v>7</v>
      </c>
      <c r="B265" s="11" t="s">
        <v>666</v>
      </c>
      <c r="C265" s="40" t="s">
        <v>122</v>
      </c>
      <c r="D265" s="41" t="s">
        <v>25</v>
      </c>
      <c r="E265" s="15" t="str">
        <f>VLOOKUP(B265,[1]Trang_tính1!$B$2:$O$18413,4,0)</f>
        <v>01/01/2000</v>
      </c>
      <c r="F265" s="9" t="s">
        <v>410</v>
      </c>
      <c r="G265" s="22" t="s">
        <v>1291</v>
      </c>
      <c r="H265" s="16">
        <v>0.4</v>
      </c>
      <c r="I265" s="15">
        <f t="shared" si="15"/>
        <v>3600000</v>
      </c>
      <c r="J265" s="28">
        <v>6160205383868</v>
      </c>
      <c r="K265" s="28" t="s">
        <v>1350</v>
      </c>
      <c r="L265" s="28" t="s">
        <v>1375</v>
      </c>
    </row>
    <row r="266" spans="1:12" x14ac:dyDescent="0.25">
      <c r="A266" s="9">
        <f t="shared" si="12"/>
        <v>8</v>
      </c>
      <c r="B266" s="11" t="s">
        <v>181</v>
      </c>
      <c r="C266" s="40" t="s">
        <v>182</v>
      </c>
      <c r="D266" s="41" t="s">
        <v>91</v>
      </c>
      <c r="E266" s="15" t="str">
        <f>VLOOKUP(B266,[1]Trang_tính1!$B$2:$O$18413,4,0)</f>
        <v>30/01/2000</v>
      </c>
      <c r="F266" s="9" t="s">
        <v>410</v>
      </c>
      <c r="G266" s="17" t="s">
        <v>87</v>
      </c>
      <c r="H266" s="16">
        <v>0.5</v>
      </c>
      <c r="I266" s="15">
        <f t="shared" si="15"/>
        <v>4500000</v>
      </c>
      <c r="J266" s="28">
        <v>31310001039168</v>
      </c>
      <c r="K266" s="28" t="s">
        <v>1323</v>
      </c>
      <c r="L266" s="28" t="s">
        <v>1324</v>
      </c>
    </row>
    <row r="267" spans="1:12" x14ac:dyDescent="0.25">
      <c r="A267" s="9">
        <f t="shared" si="12"/>
        <v>9</v>
      </c>
      <c r="B267" s="11" t="s">
        <v>187</v>
      </c>
      <c r="C267" s="40" t="s">
        <v>188</v>
      </c>
      <c r="D267" s="41" t="s">
        <v>6</v>
      </c>
      <c r="E267" s="15" t="str">
        <f>VLOOKUP(B267,[1]Trang_tính1!$B$2:$O$18413,4,0)</f>
        <v>21/08/2000</v>
      </c>
      <c r="F267" s="9" t="s">
        <v>410</v>
      </c>
      <c r="G267" s="17" t="s">
        <v>87</v>
      </c>
      <c r="H267" s="16">
        <v>0.5</v>
      </c>
      <c r="I267" s="15">
        <f t="shared" si="15"/>
        <v>4500000</v>
      </c>
      <c r="J267" s="28">
        <v>31310001017474</v>
      </c>
      <c r="K267" s="28" t="s">
        <v>1323</v>
      </c>
      <c r="L267" s="28" t="s">
        <v>1324</v>
      </c>
    </row>
    <row r="268" spans="1:12" ht="66" x14ac:dyDescent="0.25">
      <c r="A268" s="9">
        <f t="shared" si="12"/>
        <v>10</v>
      </c>
      <c r="B268" s="11" t="s">
        <v>670</v>
      </c>
      <c r="C268" s="40" t="s">
        <v>671</v>
      </c>
      <c r="D268" s="41" t="s">
        <v>14</v>
      </c>
      <c r="E268" s="15" t="str">
        <f>VLOOKUP(B268,[1]Trang_tính1!$B$2:$O$18413,4,0)</f>
        <v>13/06/2000</v>
      </c>
      <c r="F268" s="9" t="s">
        <v>410</v>
      </c>
      <c r="G268" s="22" t="s">
        <v>1291</v>
      </c>
      <c r="H268" s="16">
        <v>0.4</v>
      </c>
      <c r="I268" s="15">
        <f t="shared" si="15"/>
        <v>3600000</v>
      </c>
      <c r="J268" s="28">
        <v>162961756</v>
      </c>
      <c r="K268" s="28" t="s">
        <v>1378</v>
      </c>
      <c r="L268" s="28" t="s">
        <v>1584</v>
      </c>
    </row>
    <row r="269" spans="1:12" ht="66" x14ac:dyDescent="0.25">
      <c r="A269" s="9">
        <f t="shared" si="12"/>
        <v>11</v>
      </c>
      <c r="B269" s="26" t="s">
        <v>1287</v>
      </c>
      <c r="C269" s="44" t="s">
        <v>1288</v>
      </c>
      <c r="D269" s="45" t="s">
        <v>132</v>
      </c>
      <c r="E269" s="25" t="s">
        <v>1289</v>
      </c>
      <c r="F269" s="26" t="s">
        <v>410</v>
      </c>
      <c r="G269" s="22" t="s">
        <v>1291</v>
      </c>
      <c r="H269" s="16">
        <v>0.4</v>
      </c>
      <c r="I269" s="15">
        <f t="shared" ref="I269" si="16">9000000*H269</f>
        <v>3600000</v>
      </c>
      <c r="J269" s="28" t="s">
        <v>1585</v>
      </c>
      <c r="K269" s="28" t="s">
        <v>1302</v>
      </c>
      <c r="L269" s="28" t="s">
        <v>1375</v>
      </c>
    </row>
    <row r="270" spans="1:12" ht="66" x14ac:dyDescent="0.25">
      <c r="A270" s="9">
        <f t="shared" si="12"/>
        <v>12</v>
      </c>
      <c r="B270" s="11" t="s">
        <v>667</v>
      </c>
      <c r="C270" s="40" t="s">
        <v>668</v>
      </c>
      <c r="D270" s="41" t="s">
        <v>669</v>
      </c>
      <c r="E270" s="15" t="str">
        <f>VLOOKUP(B270,[1]Trang_tính1!$B$2:$O$18413,4,0)</f>
        <v>01/08/2000</v>
      </c>
      <c r="F270" s="9" t="s">
        <v>451</v>
      </c>
      <c r="G270" s="22" t="s">
        <v>1291</v>
      </c>
      <c r="H270" s="16">
        <v>0.4</v>
      </c>
      <c r="I270" s="15">
        <f t="shared" si="15"/>
        <v>3600000</v>
      </c>
      <c r="J270" s="28">
        <v>1015065157</v>
      </c>
      <c r="K270" s="28" t="s">
        <v>1302</v>
      </c>
      <c r="L270" s="28" t="s">
        <v>1586</v>
      </c>
    </row>
    <row r="271" spans="1:12" ht="66" x14ac:dyDescent="0.25">
      <c r="A271" s="9">
        <f t="shared" si="12"/>
        <v>13</v>
      </c>
      <c r="B271" s="11" t="s">
        <v>490</v>
      </c>
      <c r="C271" s="40" t="s">
        <v>108</v>
      </c>
      <c r="D271" s="41" t="s">
        <v>111</v>
      </c>
      <c r="E271" s="15" t="str">
        <f>VLOOKUP(B271,[1]Trang_tính1!$B$2:$O$18413,4,0)</f>
        <v>23/07/2000</v>
      </c>
      <c r="F271" s="10" t="s">
        <v>451</v>
      </c>
      <c r="G271" s="22" t="s">
        <v>1291</v>
      </c>
      <c r="H271" s="16">
        <v>0.4</v>
      </c>
      <c r="I271" s="15">
        <f t="shared" si="15"/>
        <v>3600000</v>
      </c>
      <c r="J271" s="28">
        <v>31310001362305</v>
      </c>
      <c r="K271" s="28" t="s">
        <v>1323</v>
      </c>
      <c r="L271" s="28" t="s">
        <v>1445</v>
      </c>
    </row>
    <row r="272" spans="1:12" x14ac:dyDescent="0.25">
      <c r="A272" s="9">
        <f t="shared" si="12"/>
        <v>14</v>
      </c>
      <c r="B272" s="11" t="s">
        <v>589</v>
      </c>
      <c r="C272" s="40" t="s">
        <v>590</v>
      </c>
      <c r="D272" s="41" t="s">
        <v>39</v>
      </c>
      <c r="E272" s="15" t="str">
        <f>VLOOKUP(B272,[1]Trang_tính1!$B$2:$O$18413,4,0)</f>
        <v>03/03/2000</v>
      </c>
      <c r="F272" s="10" t="s">
        <v>413</v>
      </c>
      <c r="G272" s="17" t="s">
        <v>86</v>
      </c>
      <c r="H272" s="16">
        <v>0.4</v>
      </c>
      <c r="I272" s="15">
        <f t="shared" si="15"/>
        <v>3600000</v>
      </c>
      <c r="J272" s="28">
        <v>14010001578528</v>
      </c>
      <c r="K272" s="28" t="s">
        <v>1323</v>
      </c>
      <c r="L272" s="28" t="s">
        <v>1379</v>
      </c>
    </row>
    <row r="273" spans="1:12" ht="49.5" x14ac:dyDescent="0.25">
      <c r="A273" s="9">
        <f t="shared" si="12"/>
        <v>15</v>
      </c>
      <c r="B273" s="11" t="s">
        <v>185</v>
      </c>
      <c r="C273" s="40" t="s">
        <v>186</v>
      </c>
      <c r="D273" s="41" t="s">
        <v>103</v>
      </c>
      <c r="E273" s="15" t="str">
        <f>VLOOKUP(B273,[1]Trang_tính1!$B$2:$O$18413,4,0)</f>
        <v>18/04/2000</v>
      </c>
      <c r="F273" s="9" t="s">
        <v>412</v>
      </c>
      <c r="G273" s="17" t="s">
        <v>269</v>
      </c>
      <c r="H273" s="16">
        <v>0.5</v>
      </c>
      <c r="I273" s="15">
        <f t="shared" si="15"/>
        <v>4500000</v>
      </c>
      <c r="J273" s="28" t="s">
        <v>1587</v>
      </c>
      <c r="K273" s="28" t="s">
        <v>1302</v>
      </c>
      <c r="L273" s="28" t="s">
        <v>1588</v>
      </c>
    </row>
    <row r="274" spans="1:12" ht="66" x14ac:dyDescent="0.25">
      <c r="A274" s="9">
        <f t="shared" si="12"/>
        <v>16</v>
      </c>
      <c r="B274" s="11" t="s">
        <v>664</v>
      </c>
      <c r="C274" s="40" t="s">
        <v>297</v>
      </c>
      <c r="D274" s="41" t="s">
        <v>57</v>
      </c>
      <c r="E274" s="15" t="str">
        <f>VLOOKUP(B274,[1]Trang_tính1!$B$2:$O$18413,4,0)</f>
        <v>25/06/2000</v>
      </c>
      <c r="F274" s="9" t="s">
        <v>325</v>
      </c>
      <c r="G274" s="22" t="s">
        <v>1291</v>
      </c>
      <c r="H274" s="16">
        <v>0.4</v>
      </c>
      <c r="I274" s="15">
        <f t="shared" si="15"/>
        <v>3600000</v>
      </c>
      <c r="J274" s="28">
        <v>74210000424246</v>
      </c>
      <c r="K274" s="28" t="s">
        <v>1323</v>
      </c>
      <c r="L274" s="28" t="s">
        <v>1589</v>
      </c>
    </row>
    <row r="275" spans="1:12" x14ac:dyDescent="0.25">
      <c r="A275" s="9">
        <f t="shared" si="12"/>
        <v>17</v>
      </c>
      <c r="B275" s="11" t="s">
        <v>245</v>
      </c>
      <c r="C275" s="40" t="s">
        <v>246</v>
      </c>
      <c r="D275" s="41" t="s">
        <v>53</v>
      </c>
      <c r="E275" s="15" t="str">
        <f>VLOOKUP(B275,[1]Trang_tính1!$B$2:$O$18413,4,0)</f>
        <v>27/04/2000</v>
      </c>
      <c r="F275" s="9" t="s">
        <v>325</v>
      </c>
      <c r="G275" s="22" t="s">
        <v>121</v>
      </c>
      <c r="H275" s="16">
        <v>0.4</v>
      </c>
      <c r="I275" s="15">
        <f t="shared" si="15"/>
        <v>3600000</v>
      </c>
      <c r="J275" s="28">
        <v>8007041014130</v>
      </c>
      <c r="K275" s="28" t="s">
        <v>1426</v>
      </c>
      <c r="L275" s="28" t="s">
        <v>1427</v>
      </c>
    </row>
    <row r="276" spans="1:12" ht="66" x14ac:dyDescent="0.25">
      <c r="A276" s="9">
        <f t="shared" si="12"/>
        <v>18</v>
      </c>
      <c r="B276" s="11" t="s">
        <v>505</v>
      </c>
      <c r="C276" s="40" t="s">
        <v>506</v>
      </c>
      <c r="D276" s="41" t="s">
        <v>507</v>
      </c>
      <c r="E276" s="15" t="str">
        <f>VLOOKUP(B276,[1]Trang_tính1!$B$2:$O$18413,4,0)</f>
        <v>27/11/2000</v>
      </c>
      <c r="F276" s="9" t="s">
        <v>325</v>
      </c>
      <c r="G276" s="22" t="s">
        <v>1291</v>
      </c>
      <c r="H276" s="16">
        <v>0.4</v>
      </c>
      <c r="I276" s="15">
        <f t="shared" si="15"/>
        <v>3600000</v>
      </c>
      <c r="J276" s="28">
        <v>106868810887</v>
      </c>
      <c r="K276" s="28" t="s">
        <v>1382</v>
      </c>
      <c r="L276" s="28" t="s">
        <v>1590</v>
      </c>
    </row>
    <row r="277" spans="1:12" ht="82.5" x14ac:dyDescent="0.25">
      <c r="A277" s="9">
        <f t="shared" ref="A277:A342" si="17">A276+1</f>
        <v>19</v>
      </c>
      <c r="B277" s="11" t="s">
        <v>452</v>
      </c>
      <c r="C277" s="40" t="s">
        <v>453</v>
      </c>
      <c r="D277" s="41" t="s">
        <v>20</v>
      </c>
      <c r="E277" s="15" t="str">
        <f>VLOOKUP(B277,[1]Trang_tính1!$B$2:$O$18413,4,0)</f>
        <v>19/09/2000</v>
      </c>
      <c r="F277" s="9" t="s">
        <v>325</v>
      </c>
      <c r="G277" s="17" t="s">
        <v>454</v>
      </c>
      <c r="H277" s="16">
        <v>0.5</v>
      </c>
      <c r="I277" s="15">
        <f t="shared" si="15"/>
        <v>4500000</v>
      </c>
      <c r="J277" s="28">
        <v>31310001301964</v>
      </c>
      <c r="K277" s="28" t="s">
        <v>1323</v>
      </c>
      <c r="L277" s="28" t="s">
        <v>1324</v>
      </c>
    </row>
    <row r="278" spans="1:12" ht="33" x14ac:dyDescent="0.25">
      <c r="A278" s="9">
        <f t="shared" si="17"/>
        <v>20</v>
      </c>
      <c r="B278" s="11" t="s">
        <v>329</v>
      </c>
      <c r="C278" s="40" t="s">
        <v>309</v>
      </c>
      <c r="D278" s="41" t="s">
        <v>330</v>
      </c>
      <c r="E278" s="15" t="str">
        <f>VLOOKUP(B278,[1]Trang_tính1!$B$2:$O$18413,4,0)</f>
        <v>11/11/2000</v>
      </c>
      <c r="F278" s="9" t="s">
        <v>331</v>
      </c>
      <c r="G278" s="22" t="s">
        <v>665</v>
      </c>
      <c r="H278" s="16">
        <v>0.5</v>
      </c>
      <c r="I278" s="15">
        <f t="shared" si="15"/>
        <v>4500000</v>
      </c>
      <c r="J278" s="28">
        <v>31310001322266</v>
      </c>
      <c r="K278" s="28" t="s">
        <v>1323</v>
      </c>
      <c r="L278" s="28" t="s">
        <v>1324</v>
      </c>
    </row>
    <row r="279" spans="1:12" x14ac:dyDescent="0.25">
      <c r="A279" s="9">
        <f t="shared" si="17"/>
        <v>21</v>
      </c>
      <c r="B279" s="11" t="s">
        <v>247</v>
      </c>
      <c r="C279" s="40" t="s">
        <v>248</v>
      </c>
      <c r="D279" s="41" t="s">
        <v>16</v>
      </c>
      <c r="E279" s="15" t="str">
        <f>VLOOKUP(B279,[1]Trang_tính1!$B$2:$O$18413,4,0)</f>
        <v>20/04/2000</v>
      </c>
      <c r="F279" s="9" t="s">
        <v>331</v>
      </c>
      <c r="G279" s="17" t="s">
        <v>87</v>
      </c>
      <c r="H279" s="16">
        <v>0.5</v>
      </c>
      <c r="I279" s="15">
        <f t="shared" si="15"/>
        <v>4500000</v>
      </c>
      <c r="J279" s="28" t="s">
        <v>1591</v>
      </c>
      <c r="K279" s="28" t="s">
        <v>1426</v>
      </c>
      <c r="L279" s="28" t="s">
        <v>1379</v>
      </c>
    </row>
    <row r="280" spans="1:12" ht="66" x14ac:dyDescent="0.25">
      <c r="A280" s="9">
        <f t="shared" si="17"/>
        <v>22</v>
      </c>
      <c r="B280" s="11" t="s">
        <v>588</v>
      </c>
      <c r="C280" s="40" t="s">
        <v>184</v>
      </c>
      <c r="D280" s="41" t="s">
        <v>81</v>
      </c>
      <c r="E280" s="15" t="str">
        <f>VLOOKUP(B280,[1]Trang_tính1!$B$2:$O$18413,4,0)</f>
        <v>18/06/2000</v>
      </c>
      <c r="F280" s="10" t="s">
        <v>411</v>
      </c>
      <c r="G280" s="22" t="s">
        <v>1291</v>
      </c>
      <c r="H280" s="16">
        <v>0.4</v>
      </c>
      <c r="I280" s="15">
        <f t="shared" si="15"/>
        <v>3600000</v>
      </c>
      <c r="J280" s="28">
        <v>31310001235267</v>
      </c>
      <c r="K280" s="28" t="s">
        <v>1323</v>
      </c>
      <c r="L280" s="28" t="s">
        <v>1592</v>
      </c>
    </row>
    <row r="281" spans="1:12" ht="66" x14ac:dyDescent="0.25">
      <c r="A281" s="9">
        <f t="shared" si="17"/>
        <v>23</v>
      </c>
      <c r="B281" s="11" t="s">
        <v>661</v>
      </c>
      <c r="C281" s="40" t="s">
        <v>662</v>
      </c>
      <c r="D281" s="41" t="s">
        <v>45</v>
      </c>
      <c r="E281" s="15" t="str">
        <f>VLOOKUP(B281,[1]Trang_tính1!$B$2:$O$18413,4,0)</f>
        <v>23/08/2000</v>
      </c>
      <c r="F281" s="9" t="s">
        <v>663</v>
      </c>
      <c r="G281" s="22" t="s">
        <v>1291</v>
      </c>
      <c r="H281" s="16">
        <v>0.4</v>
      </c>
      <c r="I281" s="15">
        <f t="shared" si="15"/>
        <v>3600000</v>
      </c>
      <c r="J281" s="32" t="s">
        <v>1319</v>
      </c>
      <c r="K281" s="28" t="s">
        <v>1302</v>
      </c>
      <c r="L281" s="28" t="s">
        <v>1320</v>
      </c>
    </row>
    <row r="282" spans="1:12" x14ac:dyDescent="0.25">
      <c r="A282" s="9">
        <f t="shared" si="17"/>
        <v>24</v>
      </c>
      <c r="B282" s="11" t="s">
        <v>676</v>
      </c>
      <c r="C282" s="40" t="s">
        <v>105</v>
      </c>
      <c r="D282" s="41" t="s">
        <v>39</v>
      </c>
      <c r="E282" s="15" t="str">
        <f>VLOOKUP(B282,[1]Trang_tính1!$B$2:$O$18413,4,0)</f>
        <v>14/04/2001</v>
      </c>
      <c r="F282" s="9" t="s">
        <v>324</v>
      </c>
      <c r="G282" s="22" t="s">
        <v>121</v>
      </c>
      <c r="H282" s="16">
        <v>0.4</v>
      </c>
      <c r="I282" s="15">
        <f>3900000*H282</f>
        <v>1560000</v>
      </c>
      <c r="J282" s="28">
        <v>106704070005509</v>
      </c>
      <c r="K282" s="28" t="s">
        <v>1321</v>
      </c>
      <c r="L282" s="28" t="s">
        <v>1322</v>
      </c>
    </row>
    <row r="283" spans="1:12" ht="66" x14ac:dyDescent="0.25">
      <c r="A283" s="9">
        <f t="shared" si="17"/>
        <v>25</v>
      </c>
      <c r="B283" s="11" t="s">
        <v>796</v>
      </c>
      <c r="C283" s="40" t="s">
        <v>797</v>
      </c>
      <c r="D283" s="41" t="s">
        <v>53</v>
      </c>
      <c r="E283" s="15" t="str">
        <f>VLOOKUP(B283,[1]Trang_tính1!$B$2:$O$18413,4,0)</f>
        <v>03/11/2001</v>
      </c>
      <c r="F283" s="9" t="s">
        <v>798</v>
      </c>
      <c r="G283" s="22" t="s">
        <v>1291</v>
      </c>
      <c r="H283" s="16">
        <v>0.4</v>
      </c>
      <c r="I283" s="15">
        <f t="shared" ref="I283:I324" si="18">9250000*H283</f>
        <v>3700000</v>
      </c>
      <c r="J283" s="28" t="s">
        <v>1593</v>
      </c>
      <c r="K283" s="28" t="s">
        <v>1302</v>
      </c>
      <c r="L283" s="28" t="s">
        <v>1329</v>
      </c>
    </row>
    <row r="284" spans="1:12" x14ac:dyDescent="0.25">
      <c r="A284" s="9">
        <f t="shared" si="17"/>
        <v>26</v>
      </c>
      <c r="B284" s="11" t="s">
        <v>343</v>
      </c>
      <c r="C284" s="40" t="s">
        <v>344</v>
      </c>
      <c r="D284" s="41" t="s">
        <v>345</v>
      </c>
      <c r="E284" s="15" t="str">
        <f>VLOOKUP(B284,[1]Trang_tính1!$B$2:$O$18413,4,0)</f>
        <v>04/02/2001</v>
      </c>
      <c r="F284" s="9" t="s">
        <v>798</v>
      </c>
      <c r="G284" s="17" t="s">
        <v>86</v>
      </c>
      <c r="H284" s="16">
        <v>0.4</v>
      </c>
      <c r="I284" s="15">
        <f t="shared" si="18"/>
        <v>3700000</v>
      </c>
      <c r="J284" s="28">
        <v>31310001226696</v>
      </c>
      <c r="K284" s="28" t="s">
        <v>1323</v>
      </c>
      <c r="L284" s="28" t="s">
        <v>1324</v>
      </c>
    </row>
    <row r="285" spans="1:12" ht="66" x14ac:dyDescent="0.25">
      <c r="A285" s="9">
        <f t="shared" si="17"/>
        <v>27</v>
      </c>
      <c r="B285" s="11" t="s">
        <v>804</v>
      </c>
      <c r="C285" s="40" t="s">
        <v>805</v>
      </c>
      <c r="D285" s="41" t="s">
        <v>527</v>
      </c>
      <c r="E285" s="15" t="str">
        <f>VLOOKUP(B285,[1]Trang_tính1!$B$2:$O$18413,4,0)</f>
        <v>19/06/2001</v>
      </c>
      <c r="F285" s="9" t="s">
        <v>798</v>
      </c>
      <c r="G285" s="22" t="s">
        <v>1291</v>
      </c>
      <c r="H285" s="16">
        <v>0.4</v>
      </c>
      <c r="I285" s="15">
        <f t="shared" si="18"/>
        <v>3700000</v>
      </c>
      <c r="J285" s="28" t="s">
        <v>1594</v>
      </c>
      <c r="K285" s="28" t="s">
        <v>1302</v>
      </c>
      <c r="L285" s="28" t="s">
        <v>1595</v>
      </c>
    </row>
    <row r="286" spans="1:12" x14ac:dyDescent="0.25">
      <c r="A286" s="9">
        <f t="shared" si="17"/>
        <v>28</v>
      </c>
      <c r="B286" s="11" t="s">
        <v>346</v>
      </c>
      <c r="C286" s="40" t="s">
        <v>347</v>
      </c>
      <c r="D286" s="41" t="s">
        <v>129</v>
      </c>
      <c r="E286" s="15" t="str">
        <f>VLOOKUP(B286,[1]Trang_tính1!$B$2:$O$18413,4,0)</f>
        <v>07/10/2001</v>
      </c>
      <c r="F286" s="9" t="s">
        <v>803</v>
      </c>
      <c r="G286" s="17" t="s">
        <v>87</v>
      </c>
      <c r="H286" s="16">
        <v>0.5</v>
      </c>
      <c r="I286" s="15">
        <f t="shared" si="18"/>
        <v>4625000</v>
      </c>
      <c r="J286" s="28">
        <v>1020060076</v>
      </c>
      <c r="K286" s="28" t="s">
        <v>1416</v>
      </c>
      <c r="L286" s="28" t="s">
        <v>1596</v>
      </c>
    </row>
    <row r="287" spans="1:12" x14ac:dyDescent="0.25">
      <c r="A287" s="9">
        <f t="shared" si="17"/>
        <v>29</v>
      </c>
      <c r="B287" s="11" t="s">
        <v>350</v>
      </c>
      <c r="C287" s="40" t="s">
        <v>351</v>
      </c>
      <c r="D287" s="41" t="s">
        <v>97</v>
      </c>
      <c r="E287" s="15" t="str">
        <f>VLOOKUP(B287,[1]Trang_tính1!$B$2:$O$18413,4,0)</f>
        <v>18/03/2001</v>
      </c>
      <c r="F287" s="9" t="s">
        <v>803</v>
      </c>
      <c r="G287" s="17" t="s">
        <v>87</v>
      </c>
      <c r="H287" s="16">
        <v>0.5</v>
      </c>
      <c r="I287" s="15">
        <f t="shared" si="18"/>
        <v>4625000</v>
      </c>
      <c r="J287" s="28" t="s">
        <v>1597</v>
      </c>
      <c r="K287" s="28" t="s">
        <v>1302</v>
      </c>
      <c r="L287" s="28" t="s">
        <v>1379</v>
      </c>
    </row>
    <row r="288" spans="1:12" x14ac:dyDescent="0.25">
      <c r="A288" s="9">
        <f t="shared" si="17"/>
        <v>30</v>
      </c>
      <c r="B288" s="11" t="s">
        <v>348</v>
      </c>
      <c r="C288" s="40" t="s">
        <v>349</v>
      </c>
      <c r="D288" s="41" t="s">
        <v>23</v>
      </c>
      <c r="E288" s="15" t="str">
        <f>VLOOKUP(B288,[1]Trang_tính1!$B$2:$O$18413,4,0)</f>
        <v>27/08/2001</v>
      </c>
      <c r="F288" s="9" t="s">
        <v>809</v>
      </c>
      <c r="G288" s="17" t="s">
        <v>87</v>
      </c>
      <c r="H288" s="16">
        <v>0.5</v>
      </c>
      <c r="I288" s="15">
        <f t="shared" si="18"/>
        <v>4625000</v>
      </c>
      <c r="J288" s="28">
        <v>6002205444524</v>
      </c>
      <c r="K288" s="28" t="s">
        <v>1350</v>
      </c>
      <c r="L288" s="28" t="s">
        <v>1598</v>
      </c>
    </row>
    <row r="289" spans="1:12" x14ac:dyDescent="0.25">
      <c r="A289" s="9">
        <f t="shared" si="17"/>
        <v>31</v>
      </c>
      <c r="B289" s="11" t="s">
        <v>810</v>
      </c>
      <c r="C289" s="40" t="s">
        <v>811</v>
      </c>
      <c r="D289" s="41" t="s">
        <v>88</v>
      </c>
      <c r="E289" s="15" t="str">
        <f>VLOOKUP(B289,[1]Trang_tính1!$B$2:$O$18413,4,0)</f>
        <v>06/12/2001</v>
      </c>
      <c r="F289" s="9" t="s">
        <v>809</v>
      </c>
      <c r="G289" s="22" t="s">
        <v>121</v>
      </c>
      <c r="H289" s="16">
        <v>0.4</v>
      </c>
      <c r="I289" s="15">
        <f t="shared" si="18"/>
        <v>3700000</v>
      </c>
      <c r="J289" s="28" t="s">
        <v>1599</v>
      </c>
      <c r="K289" s="28" t="s">
        <v>1338</v>
      </c>
      <c r="L289" s="28" t="s">
        <v>1379</v>
      </c>
    </row>
    <row r="290" spans="1:12" x14ac:dyDescent="0.25">
      <c r="A290" s="9">
        <f t="shared" si="17"/>
        <v>32</v>
      </c>
      <c r="B290" s="11" t="s">
        <v>333</v>
      </c>
      <c r="C290" s="40" t="s">
        <v>334</v>
      </c>
      <c r="D290" s="41" t="s">
        <v>37</v>
      </c>
      <c r="E290" s="15" t="str">
        <f>VLOOKUP(B290,[1]Trang_tính1!$B$2:$O$18413,4,0)</f>
        <v>12/06/2001</v>
      </c>
      <c r="F290" s="9" t="s">
        <v>700</v>
      </c>
      <c r="G290" s="22" t="s">
        <v>121</v>
      </c>
      <c r="H290" s="16">
        <v>0.4</v>
      </c>
      <c r="I290" s="15">
        <f t="shared" si="18"/>
        <v>3700000</v>
      </c>
      <c r="J290" s="28">
        <v>31310001226997</v>
      </c>
      <c r="K290" s="28" t="s">
        <v>1323</v>
      </c>
      <c r="L290" s="28" t="s">
        <v>1324</v>
      </c>
    </row>
    <row r="291" spans="1:12" x14ac:dyDescent="0.25">
      <c r="A291" s="9">
        <f t="shared" si="17"/>
        <v>33</v>
      </c>
      <c r="B291" s="11" t="s">
        <v>352</v>
      </c>
      <c r="C291" s="40" t="s">
        <v>353</v>
      </c>
      <c r="D291" s="41" t="s">
        <v>164</v>
      </c>
      <c r="E291" s="15" t="str">
        <f>VLOOKUP(B291,[1]Trang_tính1!$B$2:$O$18413,4,0)</f>
        <v>28/08/2001</v>
      </c>
      <c r="F291" s="9" t="s">
        <v>700</v>
      </c>
      <c r="G291" s="17" t="s">
        <v>87</v>
      </c>
      <c r="H291" s="16">
        <v>0.5</v>
      </c>
      <c r="I291" s="15">
        <f t="shared" si="18"/>
        <v>4625000</v>
      </c>
      <c r="J291" s="28">
        <v>31310001226809</v>
      </c>
      <c r="K291" s="28" t="s">
        <v>1323</v>
      </c>
      <c r="L291" s="28" t="s">
        <v>1324</v>
      </c>
    </row>
    <row r="292" spans="1:12" ht="66" x14ac:dyDescent="0.25">
      <c r="A292" s="9">
        <f t="shared" si="17"/>
        <v>34</v>
      </c>
      <c r="B292" s="11" t="s">
        <v>566</v>
      </c>
      <c r="C292" s="40" t="s">
        <v>567</v>
      </c>
      <c r="D292" s="41" t="s">
        <v>20</v>
      </c>
      <c r="E292" s="15" t="str">
        <f>VLOOKUP(B292,[1]Trang_tính1!$B$2:$O$18413,4,0)</f>
        <v>08/02/2001</v>
      </c>
      <c r="F292" s="9" t="s">
        <v>700</v>
      </c>
      <c r="G292" s="22" t="s">
        <v>1291</v>
      </c>
      <c r="H292" s="16">
        <v>0.4</v>
      </c>
      <c r="I292" s="15">
        <f t="shared" si="18"/>
        <v>3700000</v>
      </c>
      <c r="J292" s="28">
        <v>71110000407807</v>
      </c>
      <c r="K292" s="28" t="s">
        <v>1323</v>
      </c>
      <c r="L292" s="28" t="s">
        <v>1600</v>
      </c>
    </row>
    <row r="293" spans="1:12" ht="66" x14ac:dyDescent="0.25">
      <c r="A293" s="9">
        <f t="shared" si="17"/>
        <v>35</v>
      </c>
      <c r="B293" s="11" t="s">
        <v>420</v>
      </c>
      <c r="C293" s="40" t="s">
        <v>807</v>
      </c>
      <c r="D293" s="41" t="s">
        <v>97</v>
      </c>
      <c r="E293" s="15" t="str">
        <f>VLOOKUP(B293,[1]Trang_tính1!$B$2:$O$18413,4,0)</f>
        <v>10/06/2001</v>
      </c>
      <c r="F293" s="9" t="s">
        <v>700</v>
      </c>
      <c r="G293" s="17" t="s">
        <v>808</v>
      </c>
      <c r="H293" s="16">
        <v>0.5</v>
      </c>
      <c r="I293" s="15">
        <f t="shared" si="18"/>
        <v>4625000</v>
      </c>
      <c r="J293" s="28">
        <v>31310001386846</v>
      </c>
      <c r="K293" s="28" t="s">
        <v>1323</v>
      </c>
      <c r="L293" s="28" t="s">
        <v>1324</v>
      </c>
    </row>
    <row r="294" spans="1:12" ht="66" x14ac:dyDescent="0.25">
      <c r="A294" s="9">
        <f t="shared" si="17"/>
        <v>36</v>
      </c>
      <c r="B294" s="11" t="s">
        <v>514</v>
      </c>
      <c r="C294" s="40" t="s">
        <v>515</v>
      </c>
      <c r="D294" s="41" t="s">
        <v>516</v>
      </c>
      <c r="E294" s="15" t="str">
        <f>VLOOKUP(B294,[1]Trang_tính1!$B$2:$O$18413,4,0)</f>
        <v>15/12/2000</v>
      </c>
      <c r="F294" s="9" t="s">
        <v>802</v>
      </c>
      <c r="G294" s="22" t="s">
        <v>1292</v>
      </c>
      <c r="H294" s="16">
        <v>0.4</v>
      </c>
      <c r="I294" s="15">
        <f t="shared" si="18"/>
        <v>3700000</v>
      </c>
      <c r="J294" s="28">
        <v>31310001284694</v>
      </c>
      <c r="K294" s="28" t="s">
        <v>1323</v>
      </c>
      <c r="L294" s="28" t="s">
        <v>1324</v>
      </c>
    </row>
    <row r="295" spans="1:12" x14ac:dyDescent="0.25">
      <c r="A295" s="9">
        <f t="shared" si="17"/>
        <v>37</v>
      </c>
      <c r="B295" s="11" t="s">
        <v>341</v>
      </c>
      <c r="C295" s="40" t="s">
        <v>342</v>
      </c>
      <c r="D295" s="41" t="s">
        <v>337</v>
      </c>
      <c r="E295" s="15" t="str">
        <f>VLOOKUP(B295,[1]Trang_tính1!$B$2:$O$18413,4,0)</f>
        <v>28/12/2001</v>
      </c>
      <c r="F295" s="9" t="s">
        <v>698</v>
      </c>
      <c r="G295" s="17" t="s">
        <v>87</v>
      </c>
      <c r="H295" s="16">
        <v>0.5</v>
      </c>
      <c r="I295" s="15">
        <f t="shared" si="18"/>
        <v>4625000</v>
      </c>
      <c r="J295" s="28">
        <v>31310001226863</v>
      </c>
      <c r="K295" s="28" t="s">
        <v>1323</v>
      </c>
      <c r="L295" s="28" t="s">
        <v>1324</v>
      </c>
    </row>
    <row r="296" spans="1:12" ht="49.5" x14ac:dyDescent="0.25">
      <c r="A296" s="9">
        <f t="shared" si="17"/>
        <v>38</v>
      </c>
      <c r="B296" s="11" t="s">
        <v>570</v>
      </c>
      <c r="C296" s="40" t="s">
        <v>116</v>
      </c>
      <c r="D296" s="41" t="s">
        <v>33</v>
      </c>
      <c r="E296" s="15" t="str">
        <f>VLOOKUP(B296,[1]Trang_tính1!$B$2:$O$18413,4,0)</f>
        <v>21/04/2001</v>
      </c>
      <c r="F296" s="9" t="s">
        <v>698</v>
      </c>
      <c r="G296" s="17" t="s">
        <v>582</v>
      </c>
      <c r="H296" s="16">
        <v>0.5</v>
      </c>
      <c r="I296" s="15">
        <f t="shared" si="18"/>
        <v>4625000</v>
      </c>
      <c r="J296" s="28">
        <v>31310001284524</v>
      </c>
      <c r="K296" s="28" t="s">
        <v>1323</v>
      </c>
      <c r="L296" s="28" t="s">
        <v>1324</v>
      </c>
    </row>
    <row r="297" spans="1:12" x14ac:dyDescent="0.25">
      <c r="A297" s="9">
        <f t="shared" si="17"/>
        <v>39</v>
      </c>
      <c r="B297" s="11" t="s">
        <v>696</v>
      </c>
      <c r="C297" s="40" t="s">
        <v>697</v>
      </c>
      <c r="D297" s="41" t="s">
        <v>5</v>
      </c>
      <c r="E297" s="15" t="str">
        <f>VLOOKUP(B297,[1]Trang_tính1!$B$2:$O$18413,4,0)</f>
        <v>19/09/2001</v>
      </c>
      <c r="F297" s="9" t="s">
        <v>698</v>
      </c>
      <c r="G297" s="17" t="s">
        <v>87</v>
      </c>
      <c r="H297" s="16">
        <v>0.5</v>
      </c>
      <c r="I297" s="15">
        <f t="shared" si="18"/>
        <v>4625000</v>
      </c>
      <c r="J297" s="28">
        <v>108871424371</v>
      </c>
      <c r="K297" s="28" t="s">
        <v>1382</v>
      </c>
      <c r="L297" s="28" t="s">
        <v>1601</v>
      </c>
    </row>
    <row r="298" spans="1:12" x14ac:dyDescent="0.25">
      <c r="A298" s="9">
        <f t="shared" si="17"/>
        <v>40</v>
      </c>
      <c r="B298" s="11" t="s">
        <v>339</v>
      </c>
      <c r="C298" s="40" t="s">
        <v>340</v>
      </c>
      <c r="D298" s="41" t="s">
        <v>59</v>
      </c>
      <c r="E298" s="15" t="str">
        <f>VLOOKUP(B298,[1]Trang_tính1!$B$2:$O$18413,4,0)</f>
        <v>05/04/2001</v>
      </c>
      <c r="F298" s="9" t="s">
        <v>699</v>
      </c>
      <c r="G298" s="17" t="s">
        <v>86</v>
      </c>
      <c r="H298" s="16">
        <v>0.4</v>
      </c>
      <c r="I298" s="15">
        <f t="shared" si="18"/>
        <v>3700000</v>
      </c>
      <c r="J298" s="28">
        <v>31310001226243</v>
      </c>
      <c r="K298" s="28" t="s">
        <v>1323</v>
      </c>
      <c r="L298" s="28" t="s">
        <v>1324</v>
      </c>
    </row>
    <row r="299" spans="1:12" x14ac:dyDescent="0.25">
      <c r="A299" s="9">
        <f t="shared" si="17"/>
        <v>41</v>
      </c>
      <c r="B299" s="11" t="s">
        <v>568</v>
      </c>
      <c r="C299" s="40" t="s">
        <v>569</v>
      </c>
      <c r="D299" s="41" t="s">
        <v>91</v>
      </c>
      <c r="E299" s="15" t="str">
        <f>VLOOKUP(B299,[1]Trang_tính1!$B$2:$O$18413,4,0)</f>
        <v>01/07/2001</v>
      </c>
      <c r="F299" s="9" t="s">
        <v>699</v>
      </c>
      <c r="G299" s="22" t="s">
        <v>125</v>
      </c>
      <c r="H299" s="16">
        <v>0.4</v>
      </c>
      <c r="I299" s="15">
        <f t="shared" si="18"/>
        <v>3700000</v>
      </c>
      <c r="J299" s="28">
        <v>31310001362697</v>
      </c>
      <c r="K299" s="28" t="s">
        <v>1323</v>
      </c>
      <c r="L299" s="28" t="s">
        <v>1324</v>
      </c>
    </row>
    <row r="300" spans="1:12" x14ac:dyDescent="0.25">
      <c r="A300" s="9">
        <f t="shared" si="17"/>
        <v>42</v>
      </c>
      <c r="B300" s="11" t="s">
        <v>455</v>
      </c>
      <c r="C300" s="40" t="s">
        <v>456</v>
      </c>
      <c r="D300" s="41" t="s">
        <v>42</v>
      </c>
      <c r="E300" s="15" t="str">
        <f>VLOOKUP(B300,[1]Trang_tính1!$B$2:$O$18413,4,0)</f>
        <v>07/01/2001</v>
      </c>
      <c r="F300" s="9" t="s">
        <v>699</v>
      </c>
      <c r="G300" s="22" t="s">
        <v>125</v>
      </c>
      <c r="H300" s="16">
        <v>0.4</v>
      </c>
      <c r="I300" s="15">
        <f t="shared" si="18"/>
        <v>3700000</v>
      </c>
      <c r="J300" s="28">
        <v>31310001269372</v>
      </c>
      <c r="K300" s="28" t="s">
        <v>1323</v>
      </c>
      <c r="L300" s="28" t="s">
        <v>1324</v>
      </c>
    </row>
    <row r="301" spans="1:12" ht="49.5" x14ac:dyDescent="0.25">
      <c r="A301" s="9">
        <f t="shared" si="17"/>
        <v>43</v>
      </c>
      <c r="B301" s="11" t="s">
        <v>793</v>
      </c>
      <c r="C301" s="40" t="s">
        <v>794</v>
      </c>
      <c r="D301" s="41" t="s">
        <v>606</v>
      </c>
      <c r="E301" s="15" t="str">
        <f>VLOOKUP(B301,[1]Trang_tính1!$B$2:$O$18413,4,0)</f>
        <v>27/02/2001</v>
      </c>
      <c r="F301" s="9" t="s">
        <v>694</v>
      </c>
      <c r="G301" s="22" t="s">
        <v>795</v>
      </c>
      <c r="H301" s="16">
        <v>0.5</v>
      </c>
      <c r="I301" s="15">
        <f t="shared" si="18"/>
        <v>4625000</v>
      </c>
      <c r="J301" s="28">
        <v>1018976643</v>
      </c>
      <c r="K301" s="28" t="s">
        <v>1302</v>
      </c>
      <c r="L301" s="28" t="s">
        <v>1602</v>
      </c>
    </row>
    <row r="302" spans="1:12" ht="66" x14ac:dyDescent="0.25">
      <c r="A302" s="9">
        <f t="shared" si="17"/>
        <v>44</v>
      </c>
      <c r="B302" s="11" t="s">
        <v>335</v>
      </c>
      <c r="C302" s="40" t="s">
        <v>336</v>
      </c>
      <c r="D302" s="41" t="s">
        <v>337</v>
      </c>
      <c r="E302" s="15" t="str">
        <f>VLOOKUP(B302,[1]Trang_tính1!$B$2:$O$18413,4,0)</f>
        <v>16/06/2001</v>
      </c>
      <c r="F302" s="9" t="s">
        <v>694</v>
      </c>
      <c r="G302" s="17" t="s">
        <v>338</v>
      </c>
      <c r="H302" s="16">
        <v>0.5</v>
      </c>
      <c r="I302" s="15">
        <f t="shared" si="18"/>
        <v>4625000</v>
      </c>
      <c r="J302" s="28">
        <v>31310001226951</v>
      </c>
      <c r="K302" s="28" t="s">
        <v>1323</v>
      </c>
      <c r="L302" s="28" t="s">
        <v>1603</v>
      </c>
    </row>
    <row r="303" spans="1:12" ht="82.5" x14ac:dyDescent="0.25">
      <c r="A303" s="9">
        <f t="shared" si="17"/>
        <v>45</v>
      </c>
      <c r="B303" s="11" t="s">
        <v>693</v>
      </c>
      <c r="C303" s="40" t="s">
        <v>32</v>
      </c>
      <c r="D303" s="41" t="s">
        <v>102</v>
      </c>
      <c r="E303" s="15" t="str">
        <f>VLOOKUP(B303,[1]Trang_tính1!$B$2:$O$18413,4,0)</f>
        <v>29/01/2001</v>
      </c>
      <c r="F303" s="9" t="s">
        <v>694</v>
      </c>
      <c r="G303" s="17" t="s">
        <v>695</v>
      </c>
      <c r="H303" s="16">
        <v>0.5</v>
      </c>
      <c r="I303" s="15">
        <f t="shared" si="18"/>
        <v>4625000</v>
      </c>
      <c r="J303" s="28">
        <v>7106205286230</v>
      </c>
      <c r="K303" s="28" t="s">
        <v>1350</v>
      </c>
      <c r="L303" s="28" t="s">
        <v>1604</v>
      </c>
    </row>
    <row r="304" spans="1:12" ht="66" x14ac:dyDescent="0.25">
      <c r="A304" s="9">
        <f t="shared" si="17"/>
        <v>46</v>
      </c>
      <c r="B304" s="11" t="s">
        <v>701</v>
      </c>
      <c r="C304" s="40" t="s">
        <v>702</v>
      </c>
      <c r="D304" s="41" t="s">
        <v>6</v>
      </c>
      <c r="E304" s="15" t="str">
        <f>VLOOKUP(B304,[1]Trang_tính1!$B$2:$O$18413,4,0)</f>
        <v>04/11/2001</v>
      </c>
      <c r="F304" s="9" t="s">
        <v>703</v>
      </c>
      <c r="G304" s="22" t="s">
        <v>1291</v>
      </c>
      <c r="H304" s="16">
        <v>0.4</v>
      </c>
      <c r="I304" s="15">
        <f t="shared" si="18"/>
        <v>3700000</v>
      </c>
      <c r="J304" s="28">
        <v>107870289366</v>
      </c>
      <c r="K304" s="28" t="s">
        <v>1605</v>
      </c>
      <c r="L304" s="28" t="s">
        <v>1606</v>
      </c>
    </row>
    <row r="305" spans="1:12" ht="33" x14ac:dyDescent="0.25">
      <c r="A305" s="9">
        <f t="shared" si="17"/>
        <v>47</v>
      </c>
      <c r="B305" s="11" t="s">
        <v>571</v>
      </c>
      <c r="C305" s="40" t="s">
        <v>572</v>
      </c>
      <c r="D305" s="41" t="s">
        <v>216</v>
      </c>
      <c r="E305" s="15" t="str">
        <f>VLOOKUP(B305,[1]Trang_tính1!$B$2:$O$18413,4,0)</f>
        <v>06/09/2001</v>
      </c>
      <c r="F305" s="9" t="s">
        <v>573</v>
      </c>
      <c r="G305" s="22" t="s">
        <v>874</v>
      </c>
      <c r="H305" s="16">
        <v>0.5</v>
      </c>
      <c r="I305" s="15">
        <f t="shared" si="18"/>
        <v>4625000</v>
      </c>
      <c r="J305" s="28">
        <v>6003205447786</v>
      </c>
      <c r="K305" s="28" t="s">
        <v>1350</v>
      </c>
      <c r="L305" s="28" t="s">
        <v>1607</v>
      </c>
    </row>
    <row r="306" spans="1:12" ht="66" x14ac:dyDescent="0.25">
      <c r="A306" s="9">
        <f t="shared" si="17"/>
        <v>48</v>
      </c>
      <c r="B306" s="11" t="s">
        <v>870</v>
      </c>
      <c r="C306" s="40" t="s">
        <v>871</v>
      </c>
      <c r="D306" s="41" t="s">
        <v>872</v>
      </c>
      <c r="E306" s="15" t="str">
        <f>VLOOKUP(B306,[1]Trang_tính1!$B$2:$O$18413,4,0)</f>
        <v>21/12/2001</v>
      </c>
      <c r="F306" s="9" t="s">
        <v>873</v>
      </c>
      <c r="G306" s="22" t="s">
        <v>1291</v>
      </c>
      <c r="H306" s="16">
        <v>0.4</v>
      </c>
      <c r="I306" s="15">
        <f t="shared" si="18"/>
        <v>3700000</v>
      </c>
      <c r="J306" s="28">
        <v>7548627</v>
      </c>
      <c r="K306" s="28" t="s">
        <v>1325</v>
      </c>
      <c r="L306" s="28" t="s">
        <v>1608</v>
      </c>
    </row>
    <row r="307" spans="1:12" ht="66" x14ac:dyDescent="0.25">
      <c r="A307" s="9">
        <f t="shared" si="17"/>
        <v>49</v>
      </c>
      <c r="B307" s="11" t="s">
        <v>799</v>
      </c>
      <c r="C307" s="40" t="s">
        <v>800</v>
      </c>
      <c r="D307" s="41" t="s">
        <v>801</v>
      </c>
      <c r="E307" s="15" t="str">
        <f>VLOOKUP(B307,[1]Trang_tính1!$B$2:$O$18413,4,0)</f>
        <v>03/12/2001</v>
      </c>
      <c r="F307" s="9" t="s">
        <v>576</v>
      </c>
      <c r="G307" s="22" t="s">
        <v>1291</v>
      </c>
      <c r="H307" s="16">
        <v>0.4</v>
      </c>
      <c r="I307" s="15">
        <f t="shared" si="18"/>
        <v>3700000</v>
      </c>
      <c r="J307" s="28">
        <v>8586397</v>
      </c>
      <c r="K307" s="28" t="s">
        <v>1325</v>
      </c>
      <c r="L307" s="28" t="s">
        <v>1326</v>
      </c>
    </row>
    <row r="308" spans="1:12" ht="49.5" x14ac:dyDescent="0.25">
      <c r="A308" s="9">
        <f t="shared" si="17"/>
        <v>50</v>
      </c>
      <c r="B308" s="11" t="s">
        <v>574</v>
      </c>
      <c r="C308" s="40" t="s">
        <v>575</v>
      </c>
      <c r="D308" s="41" t="s">
        <v>130</v>
      </c>
      <c r="E308" s="15" t="str">
        <f>VLOOKUP(B308,[1]Trang_tính1!$B$2:$O$18413,4,0)</f>
        <v>07/11/2001</v>
      </c>
      <c r="F308" s="9" t="s">
        <v>576</v>
      </c>
      <c r="G308" s="17" t="s">
        <v>806</v>
      </c>
      <c r="H308" s="16">
        <v>0.5</v>
      </c>
      <c r="I308" s="15">
        <f t="shared" si="18"/>
        <v>4625000</v>
      </c>
      <c r="J308" s="28">
        <v>31310001362721</v>
      </c>
      <c r="K308" s="28" t="s">
        <v>1323</v>
      </c>
      <c r="L308" s="28" t="s">
        <v>1324</v>
      </c>
    </row>
    <row r="309" spans="1:12" x14ac:dyDescent="0.25">
      <c r="A309" s="9">
        <f t="shared" si="17"/>
        <v>51</v>
      </c>
      <c r="B309" s="11" t="s">
        <v>1067</v>
      </c>
      <c r="C309" s="40" t="s">
        <v>344</v>
      </c>
      <c r="D309" s="41" t="s">
        <v>33</v>
      </c>
      <c r="E309" s="15" t="str">
        <f>VLOOKUP(B309,[1]Trang_tính1!$B$2:$O$18413,4,0)</f>
        <v>04/04/2002</v>
      </c>
      <c r="F309" s="9" t="s">
        <v>1062</v>
      </c>
      <c r="G309" s="17" t="s">
        <v>86</v>
      </c>
      <c r="H309" s="16">
        <v>0.4</v>
      </c>
      <c r="I309" s="15">
        <f t="shared" si="18"/>
        <v>3700000</v>
      </c>
      <c r="J309" s="28">
        <v>4604205127450</v>
      </c>
      <c r="K309" s="28" t="s">
        <v>1350</v>
      </c>
      <c r="L309" s="28" t="s">
        <v>1609</v>
      </c>
    </row>
    <row r="310" spans="1:12" ht="66" x14ac:dyDescent="0.25">
      <c r="A310" s="9">
        <f t="shared" si="17"/>
        <v>52</v>
      </c>
      <c r="B310" s="11" t="s">
        <v>1159</v>
      </c>
      <c r="C310" s="40" t="s">
        <v>18</v>
      </c>
      <c r="D310" s="41" t="s">
        <v>1160</v>
      </c>
      <c r="E310" s="15" t="str">
        <f>VLOOKUP(B310,[1]Trang_tính1!$B$2:$O$18413,4,0)</f>
        <v>05/08/2002</v>
      </c>
      <c r="F310" s="9" t="s">
        <v>1062</v>
      </c>
      <c r="G310" s="22" t="s">
        <v>1291</v>
      </c>
      <c r="H310" s="16">
        <v>0.4</v>
      </c>
      <c r="I310" s="15">
        <f t="shared" si="18"/>
        <v>3700000</v>
      </c>
      <c r="J310" s="28">
        <v>1017510521</v>
      </c>
      <c r="K310" s="28" t="s">
        <v>1302</v>
      </c>
      <c r="L310" s="28" t="s">
        <v>1316</v>
      </c>
    </row>
    <row r="311" spans="1:12" x14ac:dyDescent="0.25">
      <c r="A311" s="9">
        <f t="shared" si="17"/>
        <v>53</v>
      </c>
      <c r="B311" s="11" t="s">
        <v>1060</v>
      </c>
      <c r="C311" s="40" t="s">
        <v>1061</v>
      </c>
      <c r="D311" s="41" t="s">
        <v>81</v>
      </c>
      <c r="E311" s="15" t="str">
        <f>VLOOKUP(B311,[1]Trang_tính1!$B$2:$O$18413,4,0)</f>
        <v>09/09/2002</v>
      </c>
      <c r="F311" s="9" t="s">
        <v>1062</v>
      </c>
      <c r="G311" s="17" t="s">
        <v>86</v>
      </c>
      <c r="H311" s="16">
        <v>0.4</v>
      </c>
      <c r="I311" s="15">
        <f t="shared" si="18"/>
        <v>3700000</v>
      </c>
      <c r="J311" s="28">
        <v>6705267181210</v>
      </c>
      <c r="K311" s="28" t="s">
        <v>1350</v>
      </c>
      <c r="L311" s="28" t="s">
        <v>1610</v>
      </c>
    </row>
    <row r="312" spans="1:12" ht="33" x14ac:dyDescent="0.25">
      <c r="A312" s="9">
        <f t="shared" si="17"/>
        <v>54</v>
      </c>
      <c r="B312" s="11" t="s">
        <v>1063</v>
      </c>
      <c r="C312" s="40" t="s">
        <v>1064</v>
      </c>
      <c r="D312" s="41" t="s">
        <v>5</v>
      </c>
      <c r="E312" s="15" t="str">
        <f>VLOOKUP(B312,[1]Trang_tính1!$B$2:$O$18413,4,0)</f>
        <v>16/02/2002</v>
      </c>
      <c r="F312" s="9" t="s">
        <v>1065</v>
      </c>
      <c r="G312" s="22" t="s">
        <v>1066</v>
      </c>
      <c r="H312" s="16">
        <v>0.5</v>
      </c>
      <c r="I312" s="15">
        <f t="shared" si="18"/>
        <v>4625000</v>
      </c>
      <c r="J312" s="28" t="s">
        <v>1310</v>
      </c>
      <c r="K312" s="28" t="s">
        <v>1302</v>
      </c>
      <c r="L312" s="28" t="s">
        <v>1392</v>
      </c>
    </row>
    <row r="313" spans="1:12" x14ac:dyDescent="0.25">
      <c r="A313" s="9">
        <f t="shared" si="17"/>
        <v>55</v>
      </c>
      <c r="B313" s="11" t="s">
        <v>1069</v>
      </c>
      <c r="C313" s="40" t="s">
        <v>1070</v>
      </c>
      <c r="D313" s="41" t="s">
        <v>14</v>
      </c>
      <c r="E313" s="15" t="str">
        <f>VLOOKUP(B313,[1]Trang_tính1!$B$2:$O$18413,4,0)</f>
        <v>03/07/2002</v>
      </c>
      <c r="F313" s="9" t="s">
        <v>1071</v>
      </c>
      <c r="G313" s="17" t="s">
        <v>86</v>
      </c>
      <c r="H313" s="16">
        <v>0.4</v>
      </c>
      <c r="I313" s="15">
        <f t="shared" si="18"/>
        <v>3700000</v>
      </c>
      <c r="J313" s="28">
        <v>1017370966</v>
      </c>
      <c r="K313" s="28" t="s">
        <v>1302</v>
      </c>
      <c r="L313" s="28" t="s">
        <v>1611</v>
      </c>
    </row>
    <row r="314" spans="1:12" ht="66" x14ac:dyDescent="0.25">
      <c r="A314" s="9">
        <f t="shared" si="17"/>
        <v>56</v>
      </c>
      <c r="B314" s="11" t="s">
        <v>1054</v>
      </c>
      <c r="C314" s="40" t="s">
        <v>31</v>
      </c>
      <c r="D314" s="41" t="s">
        <v>106</v>
      </c>
      <c r="E314" s="15" t="str">
        <f>VLOOKUP(B314,[1]Trang_tính1!$B$2:$O$18413,4,0)</f>
        <v>18/06/2002</v>
      </c>
      <c r="F314" s="9" t="s">
        <v>1018</v>
      </c>
      <c r="G314" s="22" t="s">
        <v>1294</v>
      </c>
      <c r="H314" s="16">
        <v>0.4</v>
      </c>
      <c r="I314" s="15">
        <f t="shared" si="18"/>
        <v>3700000</v>
      </c>
      <c r="J314" s="28">
        <v>19037021092012</v>
      </c>
      <c r="K314" s="28" t="s">
        <v>1612</v>
      </c>
      <c r="L314" s="28" t="s">
        <v>1613</v>
      </c>
    </row>
    <row r="315" spans="1:12" x14ac:dyDescent="0.25">
      <c r="A315" s="9">
        <f t="shared" si="17"/>
        <v>57</v>
      </c>
      <c r="B315" s="11" t="s">
        <v>1016</v>
      </c>
      <c r="C315" s="40" t="s">
        <v>1017</v>
      </c>
      <c r="D315" s="41" t="s">
        <v>132</v>
      </c>
      <c r="E315" s="15" t="str">
        <f>VLOOKUP(B315,[1]Trang_tính1!$B$2:$O$18413,4,0)</f>
        <v>05/10/2002</v>
      </c>
      <c r="F315" s="9" t="s">
        <v>1018</v>
      </c>
      <c r="G315" s="22" t="s">
        <v>121</v>
      </c>
      <c r="H315" s="16">
        <v>0.4</v>
      </c>
      <c r="I315" s="15">
        <f t="shared" si="18"/>
        <v>3700000</v>
      </c>
      <c r="J315" s="28">
        <v>5308205128449</v>
      </c>
      <c r="K315" s="28" t="s">
        <v>1350</v>
      </c>
      <c r="L315" s="28" t="s">
        <v>1614</v>
      </c>
    </row>
    <row r="316" spans="1:12" ht="66" x14ac:dyDescent="0.25">
      <c r="A316" s="9">
        <f t="shared" si="17"/>
        <v>58</v>
      </c>
      <c r="B316" s="11" t="s">
        <v>1138</v>
      </c>
      <c r="C316" s="40" t="s">
        <v>1139</v>
      </c>
      <c r="D316" s="41" t="s">
        <v>20</v>
      </c>
      <c r="E316" s="15" t="str">
        <f>VLOOKUP(B316,[1]Trang_tính1!$B$2:$O$18413,4,0)</f>
        <v>05/04/2002</v>
      </c>
      <c r="F316" s="9" t="s">
        <v>1140</v>
      </c>
      <c r="G316" s="22" t="s">
        <v>1291</v>
      </c>
      <c r="H316" s="16">
        <v>0.4</v>
      </c>
      <c r="I316" s="15">
        <f t="shared" si="18"/>
        <v>3700000</v>
      </c>
      <c r="J316" s="28" t="s">
        <v>1615</v>
      </c>
      <c r="K316" s="28" t="s">
        <v>1331</v>
      </c>
      <c r="L316" s="28" t="s">
        <v>1368</v>
      </c>
    </row>
    <row r="317" spans="1:12" x14ac:dyDescent="0.25">
      <c r="A317" s="9">
        <f t="shared" si="17"/>
        <v>59</v>
      </c>
      <c r="B317" s="11" t="s">
        <v>577</v>
      </c>
      <c r="C317" s="40" t="s">
        <v>1057</v>
      </c>
      <c r="D317" s="41" t="s">
        <v>1058</v>
      </c>
      <c r="E317" s="15" t="str">
        <f>VLOOKUP(B317,[1]Trang_tính1!$B$2:$O$18413,4,0)</f>
        <v>24/05/2002</v>
      </c>
      <c r="F317" s="9" t="s">
        <v>1059</v>
      </c>
      <c r="G317" s="22" t="s">
        <v>121</v>
      </c>
      <c r="H317" s="16">
        <v>0.4</v>
      </c>
      <c r="I317" s="15">
        <f t="shared" si="18"/>
        <v>3700000</v>
      </c>
      <c r="J317" s="28">
        <v>63610000307495</v>
      </c>
      <c r="K317" s="28" t="s">
        <v>1323</v>
      </c>
      <c r="L317" s="28" t="s">
        <v>1616</v>
      </c>
    </row>
    <row r="318" spans="1:12" ht="82.5" x14ac:dyDescent="0.25">
      <c r="A318" s="9">
        <f t="shared" si="17"/>
        <v>60</v>
      </c>
      <c r="B318" s="11" t="s">
        <v>1156</v>
      </c>
      <c r="C318" s="40" t="s">
        <v>1157</v>
      </c>
      <c r="D318" s="41" t="s">
        <v>147</v>
      </c>
      <c r="E318" s="15" t="str">
        <f>VLOOKUP(B318,[1]Trang_tính1!$B$2:$O$18413,4,0)</f>
        <v>06/03/2002</v>
      </c>
      <c r="F318" s="9" t="s">
        <v>1056</v>
      </c>
      <c r="G318" s="17" t="s">
        <v>1158</v>
      </c>
      <c r="H318" s="16">
        <v>0.5</v>
      </c>
      <c r="I318" s="15">
        <f t="shared" si="18"/>
        <v>4625000</v>
      </c>
      <c r="J318" s="28">
        <v>1017515381</v>
      </c>
      <c r="K318" s="28" t="s">
        <v>1416</v>
      </c>
      <c r="L318" s="28" t="s">
        <v>1316</v>
      </c>
    </row>
    <row r="319" spans="1:12" ht="33" x14ac:dyDescent="0.25">
      <c r="A319" s="9">
        <f t="shared" si="17"/>
        <v>61</v>
      </c>
      <c r="B319" s="11" t="s">
        <v>1055</v>
      </c>
      <c r="C319" s="40" t="s">
        <v>10</v>
      </c>
      <c r="D319" s="41" t="s">
        <v>85</v>
      </c>
      <c r="E319" s="15" t="str">
        <f>VLOOKUP(B319,[1]Trang_tính1!$B$2:$O$18413,4,0)</f>
        <v>27/07/2002</v>
      </c>
      <c r="F319" s="9" t="s">
        <v>1056</v>
      </c>
      <c r="G319" s="22" t="s">
        <v>275</v>
      </c>
      <c r="H319" s="16">
        <v>0.5</v>
      </c>
      <c r="I319" s="15">
        <f t="shared" si="18"/>
        <v>4625000</v>
      </c>
      <c r="J319" s="28">
        <v>14377417</v>
      </c>
      <c r="K319" s="28" t="s">
        <v>1325</v>
      </c>
      <c r="L319" s="28" t="s">
        <v>1617</v>
      </c>
    </row>
    <row r="320" spans="1:12" x14ac:dyDescent="0.25">
      <c r="A320" s="9">
        <f t="shared" si="17"/>
        <v>62</v>
      </c>
      <c r="B320" s="11" t="s">
        <v>1068</v>
      </c>
      <c r="C320" s="40" t="s">
        <v>768</v>
      </c>
      <c r="D320" s="41" t="s">
        <v>107</v>
      </c>
      <c r="E320" s="15" t="str">
        <f>VLOOKUP(B320,[1]Trang_tính1!$B$2:$O$18413,4,0)</f>
        <v>15/06/2002</v>
      </c>
      <c r="F320" s="9" t="s">
        <v>1056</v>
      </c>
      <c r="G320" s="17" t="s">
        <v>87</v>
      </c>
      <c r="H320" s="16">
        <v>0.5</v>
      </c>
      <c r="I320" s="15">
        <f t="shared" si="18"/>
        <v>4625000</v>
      </c>
      <c r="J320" s="28">
        <v>1017333759</v>
      </c>
      <c r="K320" s="28" t="s">
        <v>1302</v>
      </c>
      <c r="L320" s="28" t="s">
        <v>1316</v>
      </c>
    </row>
    <row r="321" spans="1:12" ht="66" x14ac:dyDescent="0.25">
      <c r="A321" s="9">
        <f t="shared" si="17"/>
        <v>63</v>
      </c>
      <c r="B321" s="11" t="s">
        <v>1072</v>
      </c>
      <c r="C321" s="40" t="s">
        <v>1073</v>
      </c>
      <c r="D321" s="41" t="s">
        <v>489</v>
      </c>
      <c r="E321" s="15" t="str">
        <f>VLOOKUP(B321,[1]Trang_tính1!$B$2:$O$18413,4,0)</f>
        <v>24/11/2002</v>
      </c>
      <c r="F321" s="9" t="s">
        <v>1074</v>
      </c>
      <c r="G321" s="22" t="s">
        <v>1291</v>
      </c>
      <c r="H321" s="16">
        <v>0.4</v>
      </c>
      <c r="I321" s="15">
        <f t="shared" si="18"/>
        <v>3700000</v>
      </c>
      <c r="J321" s="28">
        <v>76010000936211</v>
      </c>
      <c r="K321" s="28" t="s">
        <v>1323</v>
      </c>
      <c r="L321" s="28" t="s">
        <v>1618</v>
      </c>
    </row>
    <row r="322" spans="1:12" ht="66" x14ac:dyDescent="0.25">
      <c r="A322" s="9">
        <f t="shared" si="17"/>
        <v>64</v>
      </c>
      <c r="B322" s="11" t="s">
        <v>1004</v>
      </c>
      <c r="C322" s="40" t="s">
        <v>1005</v>
      </c>
      <c r="D322" s="41" t="s">
        <v>23</v>
      </c>
      <c r="E322" s="15" t="str">
        <f>VLOOKUP(B322,[1]Trang_tính1!$B$2:$O$18413,4,0)</f>
        <v>30/11/2002</v>
      </c>
      <c r="F322" s="9" t="s">
        <v>1006</v>
      </c>
      <c r="G322" s="22" t="s">
        <v>1291</v>
      </c>
      <c r="H322" s="16">
        <v>0.4</v>
      </c>
      <c r="I322" s="15">
        <f t="shared" si="18"/>
        <v>3700000</v>
      </c>
      <c r="J322" s="28" t="s">
        <v>1619</v>
      </c>
      <c r="K322" s="28" t="s">
        <v>1338</v>
      </c>
      <c r="L322" s="28" t="s">
        <v>1620</v>
      </c>
    </row>
    <row r="323" spans="1:12" ht="66" x14ac:dyDescent="0.25">
      <c r="A323" s="9">
        <f t="shared" si="17"/>
        <v>65</v>
      </c>
      <c r="B323" s="11" t="s">
        <v>1134</v>
      </c>
      <c r="C323" s="40" t="s">
        <v>215</v>
      </c>
      <c r="D323" s="41" t="s">
        <v>91</v>
      </c>
      <c r="E323" s="15" t="str">
        <f>VLOOKUP(B323,[1]Trang_tính1!$B$2:$O$18413,4,0)</f>
        <v>25/10/2002</v>
      </c>
      <c r="F323" s="9" t="s">
        <v>1135</v>
      </c>
      <c r="G323" s="22" t="s">
        <v>1294</v>
      </c>
      <c r="H323" s="16">
        <v>0.4</v>
      </c>
      <c r="I323" s="15">
        <f t="shared" si="18"/>
        <v>3700000</v>
      </c>
      <c r="J323" s="28">
        <v>1017597457</v>
      </c>
      <c r="K323" s="28" t="s">
        <v>1416</v>
      </c>
      <c r="L323" s="28" t="s">
        <v>1316</v>
      </c>
    </row>
    <row r="324" spans="1:12" ht="66" x14ac:dyDescent="0.25">
      <c r="A324" s="9">
        <f t="shared" si="17"/>
        <v>66</v>
      </c>
      <c r="B324" s="11" t="s">
        <v>1141</v>
      </c>
      <c r="C324" s="40" t="s">
        <v>1142</v>
      </c>
      <c r="D324" s="41" t="s">
        <v>16</v>
      </c>
      <c r="E324" s="15" t="str">
        <f>VLOOKUP(B324,[1]Trang_tính1!$B$2:$O$18413,4,0)</f>
        <v>04/08/2002</v>
      </c>
      <c r="F324" s="9" t="s">
        <v>1135</v>
      </c>
      <c r="G324" s="22" t="s">
        <v>1291</v>
      </c>
      <c r="H324" s="16">
        <v>0.4</v>
      </c>
      <c r="I324" s="15">
        <f t="shared" si="18"/>
        <v>3700000</v>
      </c>
      <c r="J324" s="28">
        <v>1017334671</v>
      </c>
      <c r="K324" s="28" t="s">
        <v>1302</v>
      </c>
      <c r="L324" s="28" t="s">
        <v>1621</v>
      </c>
    </row>
    <row r="325" spans="1:12" x14ac:dyDescent="0.25">
      <c r="A325" s="9"/>
      <c r="B325" s="53"/>
      <c r="C325" s="54" t="s">
        <v>117</v>
      </c>
      <c r="D325" s="55">
        <f>A324</f>
        <v>66</v>
      </c>
      <c r="E325" s="64"/>
      <c r="F325" s="65"/>
      <c r="G325" s="66"/>
      <c r="H325" s="67"/>
      <c r="I325" s="59">
        <f>SUM(I259:I324)</f>
        <v>262685000</v>
      </c>
      <c r="J325" s="28"/>
      <c r="K325" s="28"/>
      <c r="L325" s="28"/>
    </row>
    <row r="326" spans="1:12" x14ac:dyDescent="0.25">
      <c r="A326" s="68" t="s">
        <v>75</v>
      </c>
      <c r="B326" s="53" t="s">
        <v>52</v>
      </c>
      <c r="C326" s="61"/>
      <c r="D326" s="62"/>
      <c r="E326" s="56"/>
      <c r="F326" s="57"/>
      <c r="G326" s="58"/>
      <c r="H326" s="17"/>
      <c r="I326" s="63"/>
      <c r="J326" s="28"/>
      <c r="K326" s="28"/>
      <c r="L326" s="28"/>
    </row>
    <row r="327" spans="1:12" ht="66" x14ac:dyDescent="0.25">
      <c r="A327" s="9">
        <v>1</v>
      </c>
      <c r="B327" s="11" t="s">
        <v>674</v>
      </c>
      <c r="C327" s="40" t="s">
        <v>564</v>
      </c>
      <c r="D327" s="41" t="s">
        <v>39</v>
      </c>
      <c r="E327" s="15" t="str">
        <f>VLOOKUP(B327,[1]Trang_tính1!$B$2:$O$18413,4,0)</f>
        <v>09/10/2000</v>
      </c>
      <c r="F327" s="9" t="s">
        <v>355</v>
      </c>
      <c r="G327" s="22" t="s">
        <v>1291</v>
      </c>
      <c r="H327" s="16">
        <v>0.4</v>
      </c>
      <c r="I327" s="15">
        <f t="shared" ref="I327:I336" si="19">9000000*H327</f>
        <v>3600000</v>
      </c>
      <c r="J327" s="28">
        <v>100056093200001</v>
      </c>
      <c r="K327" s="28" t="s">
        <v>1500</v>
      </c>
      <c r="L327" s="28" t="s">
        <v>1622</v>
      </c>
    </row>
    <row r="328" spans="1:12" x14ac:dyDescent="0.25">
      <c r="A328" s="9">
        <f t="shared" si="17"/>
        <v>2</v>
      </c>
      <c r="B328" s="11" t="s">
        <v>458</v>
      </c>
      <c r="C328" s="40" t="s">
        <v>55</v>
      </c>
      <c r="D328" s="41" t="s">
        <v>103</v>
      </c>
      <c r="E328" s="15" t="str">
        <f>VLOOKUP(B328,[1]Trang_tính1!$B$2:$O$18413,4,0)</f>
        <v>02/05/2000</v>
      </c>
      <c r="F328" s="10" t="s">
        <v>355</v>
      </c>
      <c r="G328" s="22" t="s">
        <v>121</v>
      </c>
      <c r="H328" s="16">
        <v>0.4</v>
      </c>
      <c r="I328" s="15">
        <f t="shared" si="19"/>
        <v>3600000</v>
      </c>
      <c r="J328" s="28">
        <v>5617205318612</v>
      </c>
      <c r="K328" s="28" t="s">
        <v>1350</v>
      </c>
      <c r="L328" s="28" t="s">
        <v>1623</v>
      </c>
    </row>
    <row r="329" spans="1:12" x14ac:dyDescent="0.25">
      <c r="A329" s="9">
        <f t="shared" si="17"/>
        <v>3</v>
      </c>
      <c r="B329" s="11" t="s">
        <v>536</v>
      </c>
      <c r="C329" s="40" t="s">
        <v>537</v>
      </c>
      <c r="D329" s="41" t="s">
        <v>229</v>
      </c>
      <c r="E329" s="15" t="str">
        <f>VLOOKUP(B329,[1]Trang_tính1!$B$2:$O$18413,4,0)</f>
        <v>07/10/2000</v>
      </c>
      <c r="F329" s="10" t="s">
        <v>355</v>
      </c>
      <c r="G329" s="22" t="s">
        <v>121</v>
      </c>
      <c r="H329" s="16">
        <v>0.4</v>
      </c>
      <c r="I329" s="15">
        <f t="shared" si="19"/>
        <v>3600000</v>
      </c>
      <c r="J329" s="28">
        <v>198608505</v>
      </c>
      <c r="K329" s="28" t="s">
        <v>1378</v>
      </c>
      <c r="L329" s="28" t="s">
        <v>1624</v>
      </c>
    </row>
    <row r="330" spans="1:12" x14ac:dyDescent="0.25">
      <c r="A330" s="9">
        <f t="shared" si="17"/>
        <v>4</v>
      </c>
      <c r="B330" s="11" t="s">
        <v>256</v>
      </c>
      <c r="C330" s="40" t="s">
        <v>257</v>
      </c>
      <c r="D330" s="41" t="s">
        <v>96</v>
      </c>
      <c r="E330" s="15" t="str">
        <f>VLOOKUP(B330,[1]Trang_tính1!$B$2:$O$18413,4,0)</f>
        <v>17/05/2000</v>
      </c>
      <c r="F330" s="9" t="s">
        <v>356</v>
      </c>
      <c r="G330" s="17" t="s">
        <v>86</v>
      </c>
      <c r="H330" s="16">
        <v>0.4</v>
      </c>
      <c r="I330" s="15">
        <f t="shared" si="19"/>
        <v>3600000</v>
      </c>
      <c r="J330" s="28" t="s">
        <v>1625</v>
      </c>
      <c r="K330" s="28" t="s">
        <v>1302</v>
      </c>
      <c r="L330" s="28" t="s">
        <v>1626</v>
      </c>
    </row>
    <row r="331" spans="1:12" ht="66" x14ac:dyDescent="0.25">
      <c r="A331" s="9">
        <f t="shared" si="17"/>
        <v>5</v>
      </c>
      <c r="B331" s="11" t="s">
        <v>616</v>
      </c>
      <c r="C331" s="40" t="s">
        <v>204</v>
      </c>
      <c r="D331" s="41" t="s">
        <v>33</v>
      </c>
      <c r="E331" s="15" t="str">
        <f>VLOOKUP(B331,[1]Trang_tính1!$B$2:$O$18413,4,0)</f>
        <v>07/02/2000</v>
      </c>
      <c r="F331" s="9" t="s">
        <v>356</v>
      </c>
      <c r="G331" s="22" t="s">
        <v>1294</v>
      </c>
      <c r="H331" s="16">
        <v>0.4</v>
      </c>
      <c r="I331" s="15">
        <f t="shared" si="19"/>
        <v>3600000</v>
      </c>
      <c r="J331" s="28">
        <v>19035299309011</v>
      </c>
      <c r="K331" s="28" t="s">
        <v>1345</v>
      </c>
      <c r="L331" s="28" t="s">
        <v>1627</v>
      </c>
    </row>
    <row r="332" spans="1:12" ht="66" x14ac:dyDescent="0.25">
      <c r="A332" s="9">
        <f t="shared" si="17"/>
        <v>6</v>
      </c>
      <c r="B332" s="11" t="s">
        <v>357</v>
      </c>
      <c r="C332" s="40" t="s">
        <v>358</v>
      </c>
      <c r="D332" s="41" t="s">
        <v>5</v>
      </c>
      <c r="E332" s="15" t="str">
        <f>VLOOKUP(B332,[1]Trang_tính1!$B$2:$O$18413,4,0)</f>
        <v>02/03/2000</v>
      </c>
      <c r="F332" s="9" t="s">
        <v>359</v>
      </c>
      <c r="G332" s="22" t="s">
        <v>1291</v>
      </c>
      <c r="H332" s="16">
        <v>0.4</v>
      </c>
      <c r="I332" s="15">
        <f t="shared" si="19"/>
        <v>3600000</v>
      </c>
      <c r="J332" s="28">
        <v>31310001225426</v>
      </c>
      <c r="K332" s="28" t="s">
        <v>1418</v>
      </c>
      <c r="L332" s="28" t="s">
        <v>1324</v>
      </c>
    </row>
    <row r="333" spans="1:12" x14ac:dyDescent="0.25">
      <c r="A333" s="9">
        <f t="shared" si="17"/>
        <v>7</v>
      </c>
      <c r="B333" s="11" t="s">
        <v>360</v>
      </c>
      <c r="C333" s="40" t="s">
        <v>361</v>
      </c>
      <c r="D333" s="41" t="s">
        <v>123</v>
      </c>
      <c r="E333" s="15" t="str">
        <f>VLOOKUP(B333,[1]Trang_tính1!$B$2:$O$18413,4,0)</f>
        <v>13/06/2000</v>
      </c>
      <c r="F333" s="9" t="s">
        <v>362</v>
      </c>
      <c r="G333" s="22" t="s">
        <v>121</v>
      </c>
      <c r="H333" s="16">
        <v>0.4</v>
      </c>
      <c r="I333" s="15">
        <f t="shared" si="19"/>
        <v>3600000</v>
      </c>
      <c r="J333" s="28">
        <v>31310001043886</v>
      </c>
      <c r="K333" s="28" t="s">
        <v>1323</v>
      </c>
      <c r="L333" s="28" t="s">
        <v>1324</v>
      </c>
    </row>
    <row r="334" spans="1:12" ht="82.5" x14ac:dyDescent="0.25">
      <c r="A334" s="9">
        <f t="shared" si="17"/>
        <v>8</v>
      </c>
      <c r="B334" s="11" t="s">
        <v>538</v>
      </c>
      <c r="C334" s="40" t="s">
        <v>539</v>
      </c>
      <c r="D334" s="41" t="s">
        <v>53</v>
      </c>
      <c r="E334" s="15" t="str">
        <f>VLOOKUP(B334,[1]Trang_tính1!$B$2:$O$18413,4,0)</f>
        <v>24/02/2000</v>
      </c>
      <c r="F334" s="10" t="s">
        <v>362</v>
      </c>
      <c r="G334" s="17" t="s">
        <v>596</v>
      </c>
      <c r="H334" s="16">
        <v>0.5</v>
      </c>
      <c r="I334" s="15">
        <f t="shared" si="19"/>
        <v>4500000</v>
      </c>
      <c r="J334" s="28">
        <v>31310001042360</v>
      </c>
      <c r="K334" s="28" t="s">
        <v>1323</v>
      </c>
      <c r="L334" s="28" t="s">
        <v>1324</v>
      </c>
    </row>
    <row r="335" spans="1:12" ht="49.5" x14ac:dyDescent="0.25">
      <c r="A335" s="9">
        <f t="shared" si="17"/>
        <v>9</v>
      </c>
      <c r="B335" s="11" t="s">
        <v>601</v>
      </c>
      <c r="C335" s="40" t="s">
        <v>602</v>
      </c>
      <c r="D335" s="41" t="s">
        <v>133</v>
      </c>
      <c r="E335" s="15" t="str">
        <f>VLOOKUP(B335,[1]Trang_tính1!$B$2:$O$18413,4,0)</f>
        <v>05/10/2000</v>
      </c>
      <c r="F335" s="10" t="s">
        <v>362</v>
      </c>
      <c r="G335" s="22" t="s">
        <v>603</v>
      </c>
      <c r="H335" s="16">
        <v>0.5</v>
      </c>
      <c r="I335" s="15">
        <f t="shared" si="19"/>
        <v>4500000</v>
      </c>
      <c r="J335" s="28">
        <v>19036866783018</v>
      </c>
      <c r="K335" s="28" t="s">
        <v>1345</v>
      </c>
      <c r="L335" s="28" t="s">
        <v>1628</v>
      </c>
    </row>
    <row r="336" spans="1:12" x14ac:dyDescent="0.25">
      <c r="A336" s="9">
        <f t="shared" si="17"/>
        <v>10</v>
      </c>
      <c r="B336" s="11" t="s">
        <v>459</v>
      </c>
      <c r="C336" s="40" t="s">
        <v>460</v>
      </c>
      <c r="D336" s="41" t="s">
        <v>23</v>
      </c>
      <c r="E336" s="15" t="str">
        <f>VLOOKUP(B336,[1]Trang_tính1!$B$2:$O$18413,4,0)</f>
        <v>13/02/2000</v>
      </c>
      <c r="F336" s="10" t="s">
        <v>414</v>
      </c>
      <c r="G336" s="22" t="s">
        <v>121</v>
      </c>
      <c r="H336" s="16">
        <v>0.4</v>
      </c>
      <c r="I336" s="15">
        <f t="shared" si="19"/>
        <v>3600000</v>
      </c>
      <c r="J336" s="28">
        <v>31310001322637</v>
      </c>
      <c r="K336" s="28" t="s">
        <v>1323</v>
      </c>
      <c r="L336" s="28" t="s">
        <v>1324</v>
      </c>
    </row>
    <row r="337" spans="1:12" s="94" customFormat="1" x14ac:dyDescent="0.25">
      <c r="A337" s="86">
        <f t="shared" si="17"/>
        <v>11</v>
      </c>
      <c r="B337" s="87" t="s">
        <v>679</v>
      </c>
      <c r="C337" s="88" t="s">
        <v>680</v>
      </c>
      <c r="D337" s="89" t="s">
        <v>24</v>
      </c>
      <c r="E337" s="90" t="str">
        <f>VLOOKUP(B337,[1]Trang_tính1!$B$2:$O$18413,4,0)</f>
        <v>01/01/2001</v>
      </c>
      <c r="F337" s="86" t="s">
        <v>354</v>
      </c>
      <c r="G337" s="97" t="s">
        <v>87</v>
      </c>
      <c r="H337" s="92">
        <v>0.5</v>
      </c>
      <c r="I337" s="90">
        <f>3900000*H337</f>
        <v>1950000</v>
      </c>
      <c r="J337" s="93">
        <v>31310001268731</v>
      </c>
      <c r="K337" s="93" t="s">
        <v>1323</v>
      </c>
      <c r="L337" s="93" t="s">
        <v>1421</v>
      </c>
    </row>
    <row r="338" spans="1:12" ht="115.5" x14ac:dyDescent="0.25">
      <c r="A338" s="9">
        <f t="shared" si="17"/>
        <v>12</v>
      </c>
      <c r="B338" s="11" t="s">
        <v>365</v>
      </c>
      <c r="C338" s="40" t="s">
        <v>366</v>
      </c>
      <c r="D338" s="41" t="s">
        <v>110</v>
      </c>
      <c r="E338" s="15" t="str">
        <f>VLOOKUP(B338,[1]Trang_tính1!$B$2:$O$18413,4,0)</f>
        <v>16/03/2001</v>
      </c>
      <c r="F338" s="9" t="s">
        <v>851</v>
      </c>
      <c r="G338" s="17" t="s">
        <v>1286</v>
      </c>
      <c r="H338" s="16">
        <v>0.4</v>
      </c>
      <c r="I338" s="15">
        <f t="shared" ref="I338:I359" si="20">9250000*H338</f>
        <v>3700000</v>
      </c>
      <c r="J338" s="28">
        <v>4808205277970</v>
      </c>
      <c r="K338" s="28" t="s">
        <v>1350</v>
      </c>
      <c r="L338" s="28" t="s">
        <v>1629</v>
      </c>
    </row>
    <row r="339" spans="1:12" x14ac:dyDescent="0.25">
      <c r="A339" s="9">
        <f t="shared" si="17"/>
        <v>13</v>
      </c>
      <c r="B339" s="11" t="s">
        <v>364</v>
      </c>
      <c r="C339" s="40" t="s">
        <v>313</v>
      </c>
      <c r="D339" s="41" t="s">
        <v>123</v>
      </c>
      <c r="E339" s="15" t="str">
        <f>VLOOKUP(B339,[1]Trang_tính1!$B$2:$O$18413,4,0)</f>
        <v>26/01/2001</v>
      </c>
      <c r="F339" s="9" t="s">
        <v>757</v>
      </c>
      <c r="G339" s="17" t="s">
        <v>87</v>
      </c>
      <c r="H339" s="16">
        <v>0.5</v>
      </c>
      <c r="I339" s="15">
        <f t="shared" si="20"/>
        <v>4625000</v>
      </c>
      <c r="J339" s="28">
        <v>31310001226438</v>
      </c>
      <c r="K339" s="28" t="s">
        <v>1323</v>
      </c>
      <c r="L339" s="28" t="s">
        <v>1324</v>
      </c>
    </row>
    <row r="340" spans="1:12" ht="82.5" x14ac:dyDescent="0.25">
      <c r="A340" s="9">
        <f t="shared" si="17"/>
        <v>14</v>
      </c>
      <c r="B340" s="11" t="s">
        <v>469</v>
      </c>
      <c r="C340" s="40" t="s">
        <v>8</v>
      </c>
      <c r="D340" s="41" t="s">
        <v>17</v>
      </c>
      <c r="E340" s="15" t="str">
        <f>VLOOKUP(B340,[1]Trang_tính1!$B$2:$O$18413,4,0)</f>
        <v>10/06/2001</v>
      </c>
      <c r="F340" s="9" t="s">
        <v>757</v>
      </c>
      <c r="G340" s="17" t="s">
        <v>850</v>
      </c>
      <c r="H340" s="16">
        <v>0.5</v>
      </c>
      <c r="I340" s="15">
        <f t="shared" si="20"/>
        <v>4625000</v>
      </c>
      <c r="J340" s="28">
        <v>31310001287471</v>
      </c>
      <c r="K340" s="28" t="s">
        <v>1323</v>
      </c>
      <c r="L340" s="28" t="s">
        <v>1324</v>
      </c>
    </row>
    <row r="341" spans="1:12" ht="66" x14ac:dyDescent="0.25">
      <c r="A341" s="9">
        <f t="shared" si="17"/>
        <v>15</v>
      </c>
      <c r="B341" s="11" t="s">
        <v>841</v>
      </c>
      <c r="C341" s="40" t="s">
        <v>842</v>
      </c>
      <c r="D341" s="41" t="s">
        <v>45</v>
      </c>
      <c r="E341" s="15" t="str">
        <f>VLOOKUP(B341,[1]Trang_tính1!$B$2:$O$18413,4,0)</f>
        <v>06/02/2001</v>
      </c>
      <c r="F341" s="9" t="s">
        <v>843</v>
      </c>
      <c r="G341" s="22" t="s">
        <v>1291</v>
      </c>
      <c r="H341" s="16">
        <v>0.4</v>
      </c>
      <c r="I341" s="15">
        <f t="shared" si="20"/>
        <v>3700000</v>
      </c>
      <c r="J341" s="28" t="s">
        <v>1630</v>
      </c>
      <c r="K341" s="28" t="s">
        <v>1302</v>
      </c>
      <c r="L341" s="28" t="s">
        <v>1631</v>
      </c>
    </row>
    <row r="342" spans="1:12" x14ac:dyDescent="0.25">
      <c r="A342" s="9">
        <f t="shared" si="17"/>
        <v>16</v>
      </c>
      <c r="B342" s="11" t="s">
        <v>540</v>
      </c>
      <c r="C342" s="40" t="s">
        <v>541</v>
      </c>
      <c r="D342" s="41" t="s">
        <v>107</v>
      </c>
      <c r="E342" s="15" t="str">
        <f>VLOOKUP(B342,[1]Trang_tính1!$B$2:$O$18413,4,0)</f>
        <v>22/11/2001</v>
      </c>
      <c r="F342" s="9" t="s">
        <v>843</v>
      </c>
      <c r="G342" s="17" t="s">
        <v>87</v>
      </c>
      <c r="H342" s="16">
        <v>0.5</v>
      </c>
      <c r="I342" s="15">
        <f t="shared" si="20"/>
        <v>4625000</v>
      </c>
      <c r="J342" s="28">
        <v>100869617340</v>
      </c>
      <c r="K342" s="28" t="s">
        <v>1423</v>
      </c>
      <c r="L342" s="28" t="s">
        <v>1632</v>
      </c>
    </row>
    <row r="343" spans="1:12" ht="66" x14ac:dyDescent="0.25">
      <c r="A343" s="9">
        <f t="shared" ref="A343:A410" si="21">A342+1</f>
        <v>17</v>
      </c>
      <c r="B343" s="11" t="s">
        <v>852</v>
      </c>
      <c r="C343" s="40" t="s">
        <v>853</v>
      </c>
      <c r="D343" s="41" t="s">
        <v>110</v>
      </c>
      <c r="E343" s="15" t="str">
        <f>VLOOKUP(B343,[1]Trang_tính1!$B$2:$O$18413,4,0)</f>
        <v>28/04/2001</v>
      </c>
      <c r="F343" s="9" t="s">
        <v>843</v>
      </c>
      <c r="G343" s="22" t="s">
        <v>1291</v>
      </c>
      <c r="H343" s="16">
        <v>0.4</v>
      </c>
      <c r="I343" s="15">
        <f t="shared" si="20"/>
        <v>3700000</v>
      </c>
      <c r="J343" s="28">
        <v>31310001376227</v>
      </c>
      <c r="K343" s="28" t="s">
        <v>1323</v>
      </c>
      <c r="L343" s="28" t="s">
        <v>1324</v>
      </c>
    </row>
    <row r="344" spans="1:12" x14ac:dyDescent="0.25">
      <c r="A344" s="9">
        <f t="shared" si="21"/>
        <v>18</v>
      </c>
      <c r="B344" s="11" t="s">
        <v>857</v>
      </c>
      <c r="C344" s="40" t="s">
        <v>855</v>
      </c>
      <c r="D344" s="41" t="s">
        <v>23</v>
      </c>
      <c r="E344" s="15" t="str">
        <f>VLOOKUP(B344,[1]Trang_tính1!$B$2:$O$18413,4,0)</f>
        <v>05/05/2001</v>
      </c>
      <c r="F344" s="9" t="s">
        <v>843</v>
      </c>
      <c r="G344" s="22" t="s">
        <v>121</v>
      </c>
      <c r="H344" s="16">
        <v>0.4</v>
      </c>
      <c r="I344" s="15">
        <f t="shared" si="20"/>
        <v>3700000</v>
      </c>
      <c r="J344" s="28" t="s">
        <v>1633</v>
      </c>
      <c r="K344" s="28" t="s">
        <v>1416</v>
      </c>
      <c r="L344" s="28" t="s">
        <v>1634</v>
      </c>
    </row>
    <row r="345" spans="1:12" x14ac:dyDescent="0.25">
      <c r="A345" s="9">
        <f t="shared" si="21"/>
        <v>19</v>
      </c>
      <c r="B345" s="11" t="s">
        <v>854</v>
      </c>
      <c r="C345" s="40" t="s">
        <v>855</v>
      </c>
      <c r="D345" s="41" t="s">
        <v>40</v>
      </c>
      <c r="E345" s="15" t="str">
        <f>VLOOKUP(B345,[1]Trang_tính1!$B$2:$O$18413,4,0)</f>
        <v>02/02/2001</v>
      </c>
      <c r="F345" s="9" t="s">
        <v>856</v>
      </c>
      <c r="G345" s="17" t="s">
        <v>86</v>
      </c>
      <c r="H345" s="16">
        <v>0.4</v>
      </c>
      <c r="I345" s="15">
        <f t="shared" si="20"/>
        <v>3700000</v>
      </c>
      <c r="J345" s="28">
        <v>31310001383360</v>
      </c>
      <c r="K345" s="28" t="s">
        <v>1323</v>
      </c>
      <c r="L345" s="28" t="s">
        <v>1324</v>
      </c>
    </row>
    <row r="346" spans="1:12" x14ac:dyDescent="0.25">
      <c r="A346" s="9">
        <f t="shared" si="21"/>
        <v>20</v>
      </c>
      <c r="B346" s="11" t="s">
        <v>467</v>
      </c>
      <c r="C346" s="40" t="s">
        <v>468</v>
      </c>
      <c r="D346" s="41" t="s">
        <v>224</v>
      </c>
      <c r="E346" s="15" t="str">
        <f>VLOOKUP(B346,[1]Trang_tính1!$B$2:$O$18413,4,0)</f>
        <v>04/11/2001</v>
      </c>
      <c r="F346" s="9" t="s">
        <v>840</v>
      </c>
      <c r="G346" s="22" t="s">
        <v>121</v>
      </c>
      <c r="H346" s="16">
        <v>0.4</v>
      </c>
      <c r="I346" s="15">
        <f t="shared" si="20"/>
        <v>3700000</v>
      </c>
      <c r="J346" s="28">
        <v>31310001286566</v>
      </c>
      <c r="K346" s="28" t="s">
        <v>1323</v>
      </c>
      <c r="L346" s="28" t="s">
        <v>1635</v>
      </c>
    </row>
    <row r="347" spans="1:12" ht="66" x14ac:dyDescent="0.25">
      <c r="A347" s="9">
        <f t="shared" si="21"/>
        <v>21</v>
      </c>
      <c r="B347" s="11" t="s">
        <v>849</v>
      </c>
      <c r="C347" s="40" t="s">
        <v>114</v>
      </c>
      <c r="D347" s="41" t="s">
        <v>85</v>
      </c>
      <c r="E347" s="15" t="str">
        <f>VLOOKUP(B347,[1]Trang_tính1!$B$2:$O$18413,4,0)</f>
        <v>20/09/2000</v>
      </c>
      <c r="F347" s="9" t="s">
        <v>840</v>
      </c>
      <c r="G347" s="22" t="s">
        <v>1291</v>
      </c>
      <c r="H347" s="16">
        <v>0.4</v>
      </c>
      <c r="I347" s="15">
        <f t="shared" si="20"/>
        <v>3700000</v>
      </c>
      <c r="J347" s="28">
        <v>31310001376157</v>
      </c>
      <c r="K347" s="28" t="s">
        <v>1323</v>
      </c>
      <c r="L347" s="28" t="s">
        <v>1324</v>
      </c>
    </row>
    <row r="348" spans="1:12" x14ac:dyDescent="0.25">
      <c r="A348" s="9">
        <f t="shared" si="21"/>
        <v>22</v>
      </c>
      <c r="B348" s="11" t="s">
        <v>463</v>
      </c>
      <c r="C348" s="40" t="s">
        <v>464</v>
      </c>
      <c r="D348" s="41" t="s">
        <v>81</v>
      </c>
      <c r="E348" s="15" t="str">
        <f>VLOOKUP(B348,[1]Trang_tính1!$B$2:$O$18413,4,0)</f>
        <v>14/06/2001</v>
      </c>
      <c r="F348" s="9" t="s">
        <v>840</v>
      </c>
      <c r="G348" s="22" t="s">
        <v>121</v>
      </c>
      <c r="H348" s="16">
        <v>0.4</v>
      </c>
      <c r="I348" s="15">
        <f t="shared" si="20"/>
        <v>3700000</v>
      </c>
      <c r="J348" s="28">
        <v>19034538006011</v>
      </c>
      <c r="K348" s="28" t="s">
        <v>1345</v>
      </c>
      <c r="L348" s="28" t="s">
        <v>1636</v>
      </c>
    </row>
    <row r="349" spans="1:12" x14ac:dyDescent="0.25">
      <c r="A349" s="9">
        <f t="shared" si="21"/>
        <v>23</v>
      </c>
      <c r="B349" s="11" t="s">
        <v>367</v>
      </c>
      <c r="C349" s="40" t="s">
        <v>368</v>
      </c>
      <c r="D349" s="41" t="s">
        <v>369</v>
      </c>
      <c r="E349" s="15" t="str">
        <f>VLOOKUP(B349,[1]Trang_tính1!$B$2:$O$18413,4,0)</f>
        <v>13/05/2001</v>
      </c>
      <c r="F349" s="9" t="s">
        <v>370</v>
      </c>
      <c r="G349" s="17" t="s">
        <v>87</v>
      </c>
      <c r="H349" s="16">
        <v>0.5</v>
      </c>
      <c r="I349" s="15">
        <f t="shared" si="20"/>
        <v>4625000</v>
      </c>
      <c r="J349" s="28">
        <v>31310001226216</v>
      </c>
      <c r="K349" s="28" t="s">
        <v>1323</v>
      </c>
      <c r="L349" s="28" t="s">
        <v>1324</v>
      </c>
    </row>
    <row r="350" spans="1:12" x14ac:dyDescent="0.25">
      <c r="A350" s="9">
        <f t="shared" si="21"/>
        <v>24</v>
      </c>
      <c r="B350" s="11" t="s">
        <v>1217</v>
      </c>
      <c r="C350" s="40" t="s">
        <v>1218</v>
      </c>
      <c r="D350" s="41" t="s">
        <v>1219</v>
      </c>
      <c r="E350" s="15" t="str">
        <f>VLOOKUP(B350,[1]Trang_tính1!$B$2:$O$18413,4,0)</f>
        <v>06/04/2002</v>
      </c>
      <c r="F350" s="9" t="s">
        <v>1220</v>
      </c>
      <c r="G350" s="17" t="s">
        <v>86</v>
      </c>
      <c r="H350" s="16">
        <v>0.4</v>
      </c>
      <c r="I350" s="15">
        <f t="shared" si="20"/>
        <v>3700000</v>
      </c>
      <c r="J350" s="28">
        <v>1014356943</v>
      </c>
      <c r="K350" s="28" t="s">
        <v>1416</v>
      </c>
      <c r="L350" s="28" t="s">
        <v>1637</v>
      </c>
    </row>
    <row r="351" spans="1:12" x14ac:dyDescent="0.25">
      <c r="A351" s="9">
        <f t="shared" si="21"/>
        <v>25</v>
      </c>
      <c r="B351" s="11" t="s">
        <v>578</v>
      </c>
      <c r="C351" s="40" t="s">
        <v>579</v>
      </c>
      <c r="D351" s="41" t="s">
        <v>48</v>
      </c>
      <c r="E351" s="15" t="str">
        <f>VLOOKUP(B351,[1]Trang_tính1!$B$2:$O$18413,4,0)</f>
        <v>16/04/2002</v>
      </c>
      <c r="F351" s="9" t="s">
        <v>1099</v>
      </c>
      <c r="G351" s="17" t="s">
        <v>87</v>
      </c>
      <c r="H351" s="16">
        <v>0.5</v>
      </c>
      <c r="I351" s="15">
        <f t="shared" si="20"/>
        <v>4625000</v>
      </c>
      <c r="J351" s="28" t="s">
        <v>1311</v>
      </c>
      <c r="K351" s="28" t="s">
        <v>1302</v>
      </c>
      <c r="L351" s="28" t="s">
        <v>1392</v>
      </c>
    </row>
    <row r="352" spans="1:12" ht="66" x14ac:dyDescent="0.25">
      <c r="A352" s="9">
        <f t="shared" si="21"/>
        <v>26</v>
      </c>
      <c r="B352" s="11" t="s">
        <v>1205</v>
      </c>
      <c r="C352" s="40" t="s">
        <v>1206</v>
      </c>
      <c r="D352" s="41" t="s">
        <v>1207</v>
      </c>
      <c r="E352" s="15" t="str">
        <f>VLOOKUP(B352,[1]Trang_tính1!$B$2:$O$18413,4,0)</f>
        <v>16/08/2002</v>
      </c>
      <c r="F352" s="9" t="s">
        <v>1208</v>
      </c>
      <c r="G352" s="17" t="s">
        <v>1209</v>
      </c>
      <c r="H352" s="16">
        <v>0.5</v>
      </c>
      <c r="I352" s="15">
        <f t="shared" si="20"/>
        <v>4625000</v>
      </c>
      <c r="J352" s="28">
        <v>5914205243547</v>
      </c>
      <c r="K352" s="28" t="s">
        <v>1350</v>
      </c>
      <c r="L352" s="28" t="s">
        <v>1638</v>
      </c>
    </row>
    <row r="353" spans="1:12" ht="49.5" x14ac:dyDescent="0.25">
      <c r="A353" s="9">
        <f t="shared" si="21"/>
        <v>27</v>
      </c>
      <c r="B353" s="11" t="s">
        <v>1212</v>
      </c>
      <c r="C353" s="40" t="s">
        <v>101</v>
      </c>
      <c r="D353" s="41" t="s">
        <v>136</v>
      </c>
      <c r="E353" s="15" t="str">
        <f>VLOOKUP(B353,[1]Trang_tính1!$B$2:$O$18413,4,0)</f>
        <v>25/08/2002</v>
      </c>
      <c r="F353" s="9" t="s">
        <v>1102</v>
      </c>
      <c r="G353" s="22" t="s">
        <v>1213</v>
      </c>
      <c r="H353" s="16">
        <v>0.5</v>
      </c>
      <c r="I353" s="15">
        <f t="shared" si="20"/>
        <v>4625000</v>
      </c>
      <c r="J353" s="28">
        <v>237639464</v>
      </c>
      <c r="K353" s="28" t="s">
        <v>1378</v>
      </c>
      <c r="L353" s="28" t="s">
        <v>1639</v>
      </c>
    </row>
    <row r="354" spans="1:12" x14ac:dyDescent="0.25">
      <c r="A354" s="9">
        <f t="shared" si="21"/>
        <v>28</v>
      </c>
      <c r="B354" s="11" t="s">
        <v>1100</v>
      </c>
      <c r="C354" s="40" t="s">
        <v>1101</v>
      </c>
      <c r="D354" s="41" t="s">
        <v>16</v>
      </c>
      <c r="E354" s="15" t="str">
        <f>VLOOKUP(B354,[1]Trang_tính1!$B$2:$O$18413,4,0)</f>
        <v>17/03/2002</v>
      </c>
      <c r="F354" s="9" t="s">
        <v>1102</v>
      </c>
      <c r="G354" s="17" t="s">
        <v>86</v>
      </c>
      <c r="H354" s="16">
        <v>0.4</v>
      </c>
      <c r="I354" s="15">
        <f t="shared" si="20"/>
        <v>3700000</v>
      </c>
      <c r="J354" s="32" t="s">
        <v>1327</v>
      </c>
      <c r="K354" s="28" t="s">
        <v>1302</v>
      </c>
      <c r="L354" s="28" t="s">
        <v>1316</v>
      </c>
    </row>
    <row r="355" spans="1:12" ht="66" x14ac:dyDescent="0.25">
      <c r="A355" s="9">
        <f t="shared" si="21"/>
        <v>29</v>
      </c>
      <c r="B355" s="11" t="s">
        <v>1107</v>
      </c>
      <c r="C355" s="40" t="s">
        <v>101</v>
      </c>
      <c r="D355" s="41" t="s">
        <v>224</v>
      </c>
      <c r="E355" s="15" t="str">
        <f>VLOOKUP(B355,[1]Trang_tính1!$B$2:$O$18413,4,0)</f>
        <v>26/06/2002</v>
      </c>
      <c r="F355" s="9" t="s">
        <v>1108</v>
      </c>
      <c r="G355" s="22" t="s">
        <v>1291</v>
      </c>
      <c r="H355" s="16">
        <v>0.4</v>
      </c>
      <c r="I355" s="15">
        <f t="shared" si="20"/>
        <v>3700000</v>
      </c>
      <c r="J355" s="28">
        <v>1017334224</v>
      </c>
      <c r="K355" s="28" t="s">
        <v>1302</v>
      </c>
      <c r="L355" s="28" t="s">
        <v>1640</v>
      </c>
    </row>
    <row r="356" spans="1:12" ht="82.5" x14ac:dyDescent="0.25">
      <c r="A356" s="9">
        <f t="shared" si="21"/>
        <v>30</v>
      </c>
      <c r="B356" s="11" t="s">
        <v>1227</v>
      </c>
      <c r="C356" s="40" t="s">
        <v>491</v>
      </c>
      <c r="D356" s="41" t="s">
        <v>137</v>
      </c>
      <c r="E356" s="15" t="str">
        <f>VLOOKUP(B356,[1]Trang_tính1!$B$2:$O$18413,4,0)</f>
        <v>22/12/2002</v>
      </c>
      <c r="F356" s="9" t="s">
        <v>1228</v>
      </c>
      <c r="G356" s="17" t="s">
        <v>1229</v>
      </c>
      <c r="H356" s="16">
        <v>0.5</v>
      </c>
      <c r="I356" s="15">
        <f t="shared" si="20"/>
        <v>4625000</v>
      </c>
      <c r="J356" s="28" t="s">
        <v>1312</v>
      </c>
      <c r="K356" s="28" t="s">
        <v>1302</v>
      </c>
      <c r="L356" s="28" t="s">
        <v>1392</v>
      </c>
    </row>
    <row r="357" spans="1:12" ht="49.5" x14ac:dyDescent="0.25">
      <c r="A357" s="9">
        <f t="shared" si="21"/>
        <v>31</v>
      </c>
      <c r="B357" s="11" t="s">
        <v>1224</v>
      </c>
      <c r="C357" s="40" t="s">
        <v>1225</v>
      </c>
      <c r="D357" s="41" t="s">
        <v>21</v>
      </c>
      <c r="E357" s="15" t="str">
        <f>VLOOKUP(B357,[1]Trang_tính1!$B$2:$O$18413,4,0)</f>
        <v>18/06/2002</v>
      </c>
      <c r="F357" s="9" t="s">
        <v>1223</v>
      </c>
      <c r="G357" s="22" t="s">
        <v>1226</v>
      </c>
      <c r="H357" s="16">
        <v>0.5</v>
      </c>
      <c r="I357" s="15">
        <f t="shared" si="20"/>
        <v>4625000</v>
      </c>
      <c r="J357" s="28">
        <v>9998918062002</v>
      </c>
      <c r="K357" s="28" t="s">
        <v>1328</v>
      </c>
      <c r="L357" s="28" t="s">
        <v>1329</v>
      </c>
    </row>
    <row r="358" spans="1:12" x14ac:dyDescent="0.25">
      <c r="A358" s="9">
        <f t="shared" si="21"/>
        <v>32</v>
      </c>
      <c r="B358" s="11" t="s">
        <v>1221</v>
      </c>
      <c r="C358" s="40" t="s">
        <v>1222</v>
      </c>
      <c r="D358" s="41" t="s">
        <v>93</v>
      </c>
      <c r="E358" s="15" t="str">
        <f>VLOOKUP(B358,[1]Trang_tính1!$B$2:$O$18413,4,0)</f>
        <v>21/08/2002</v>
      </c>
      <c r="F358" s="9" t="s">
        <v>1223</v>
      </c>
      <c r="G358" s="22" t="s">
        <v>121</v>
      </c>
      <c r="H358" s="16">
        <v>0.4</v>
      </c>
      <c r="I358" s="15">
        <f t="shared" si="20"/>
        <v>3700000</v>
      </c>
      <c r="J358" s="28">
        <v>1017420256</v>
      </c>
      <c r="K358" s="28" t="s">
        <v>1302</v>
      </c>
      <c r="L358" s="28" t="s">
        <v>1316</v>
      </c>
    </row>
    <row r="359" spans="1:12" ht="66" x14ac:dyDescent="0.25">
      <c r="A359" s="9">
        <f t="shared" si="21"/>
        <v>33</v>
      </c>
      <c r="B359" s="11" t="s">
        <v>1281</v>
      </c>
      <c r="C359" s="40" t="s">
        <v>1282</v>
      </c>
      <c r="D359" s="41" t="s">
        <v>25</v>
      </c>
      <c r="E359" s="15" t="str">
        <f>VLOOKUP(B359,[1]Trang_tính1!$B$2:$O$18413,4,0)</f>
        <v>20/02/1997</v>
      </c>
      <c r="F359" s="9" t="s">
        <v>1283</v>
      </c>
      <c r="G359" s="22" t="s">
        <v>1291</v>
      </c>
      <c r="H359" s="16">
        <v>0.4</v>
      </c>
      <c r="I359" s="15">
        <f t="shared" si="20"/>
        <v>3700000</v>
      </c>
      <c r="J359" s="32" t="s">
        <v>1330</v>
      </c>
      <c r="K359" s="28" t="s">
        <v>1331</v>
      </c>
      <c r="L359" s="28" t="e">
        <v>#N/A</v>
      </c>
    </row>
    <row r="360" spans="1:12" x14ac:dyDescent="0.25">
      <c r="A360" s="9"/>
      <c r="B360" s="53"/>
      <c r="C360" s="54" t="s">
        <v>117</v>
      </c>
      <c r="D360" s="55">
        <f>A359</f>
        <v>33</v>
      </c>
      <c r="E360" s="64"/>
      <c r="F360" s="65"/>
      <c r="G360" s="66"/>
      <c r="H360" s="67"/>
      <c r="I360" s="59">
        <f>SUM(I327:I359)</f>
        <v>129475000</v>
      </c>
      <c r="J360" s="28"/>
      <c r="K360" s="28"/>
      <c r="L360" s="28"/>
    </row>
    <row r="361" spans="1:12" x14ac:dyDescent="0.25">
      <c r="A361" s="68" t="s">
        <v>76</v>
      </c>
      <c r="B361" s="53" t="s">
        <v>51</v>
      </c>
      <c r="C361" s="61"/>
      <c r="D361" s="62"/>
      <c r="E361" s="56"/>
      <c r="F361" s="57"/>
      <c r="G361" s="58"/>
      <c r="H361" s="17"/>
      <c r="I361" s="63"/>
      <c r="J361" s="28"/>
      <c r="K361" s="28"/>
      <c r="L361" s="28"/>
    </row>
    <row r="362" spans="1:12" ht="49.5" x14ac:dyDescent="0.25">
      <c r="A362" s="9">
        <v>1</v>
      </c>
      <c r="B362" s="11" t="s">
        <v>592</v>
      </c>
      <c r="C362" s="40" t="s">
        <v>593</v>
      </c>
      <c r="D362" s="41" t="s">
        <v>39</v>
      </c>
      <c r="E362" s="15" t="str">
        <f>VLOOKUP(B362,[1]Trang_tính1!$B$2:$O$18413,4,0)</f>
        <v>16/06/2000</v>
      </c>
      <c r="F362" s="10" t="s">
        <v>374</v>
      </c>
      <c r="G362" s="22" t="s">
        <v>594</v>
      </c>
      <c r="H362" s="16">
        <v>0.5</v>
      </c>
      <c r="I362" s="15">
        <f t="shared" ref="I362:I376" si="22">9000000*H362</f>
        <v>4500000</v>
      </c>
      <c r="J362" s="28">
        <v>16610000072186</v>
      </c>
      <c r="K362" s="28" t="s">
        <v>1323</v>
      </c>
      <c r="L362" s="28" t="s">
        <v>1641</v>
      </c>
    </row>
    <row r="363" spans="1:12" x14ac:dyDescent="0.25">
      <c r="A363" s="9">
        <f t="shared" si="21"/>
        <v>2</v>
      </c>
      <c r="B363" s="11" t="s">
        <v>472</v>
      </c>
      <c r="C363" s="40" t="s">
        <v>473</v>
      </c>
      <c r="D363" s="41" t="s">
        <v>100</v>
      </c>
      <c r="E363" s="15" t="str">
        <f>VLOOKUP(B363,[1]Trang_tính1!$B$2:$O$18413,4,0)</f>
        <v>13/03/2000</v>
      </c>
      <c r="F363" s="9" t="s">
        <v>374</v>
      </c>
      <c r="G363" s="17" t="s">
        <v>86</v>
      </c>
      <c r="H363" s="16">
        <v>0.4</v>
      </c>
      <c r="I363" s="15">
        <f t="shared" si="22"/>
        <v>3600000</v>
      </c>
      <c r="J363" s="28">
        <v>31310001330524</v>
      </c>
      <c r="K363" s="28" t="s">
        <v>1323</v>
      </c>
      <c r="L363" s="28" t="s">
        <v>1466</v>
      </c>
    </row>
    <row r="364" spans="1:12" ht="66" x14ac:dyDescent="0.25">
      <c r="A364" s="9">
        <f t="shared" si="21"/>
        <v>3</v>
      </c>
      <c r="B364" s="11" t="s">
        <v>618</v>
      </c>
      <c r="C364" s="40" t="s">
        <v>207</v>
      </c>
      <c r="D364" s="41" t="s">
        <v>30</v>
      </c>
      <c r="E364" s="15" t="str">
        <f>VLOOKUP(B364,[1]Trang_tính1!$B$2:$O$18413,4,0)</f>
        <v>17/08/2000</v>
      </c>
      <c r="F364" s="9" t="s">
        <v>374</v>
      </c>
      <c r="G364" s="22" t="s">
        <v>1291</v>
      </c>
      <c r="H364" s="16">
        <v>0.4</v>
      </c>
      <c r="I364" s="15">
        <f t="shared" si="22"/>
        <v>3600000</v>
      </c>
      <c r="J364" s="28">
        <v>109869005784</v>
      </c>
      <c r="K364" s="28" t="s">
        <v>1423</v>
      </c>
      <c r="L364" s="28" t="s">
        <v>1642</v>
      </c>
    </row>
    <row r="365" spans="1:12" x14ac:dyDescent="0.25">
      <c r="A365" s="9">
        <f t="shared" si="21"/>
        <v>4</v>
      </c>
      <c r="B365" s="11" t="s">
        <v>372</v>
      </c>
      <c r="C365" s="40" t="s">
        <v>373</v>
      </c>
      <c r="D365" s="41" t="s">
        <v>63</v>
      </c>
      <c r="E365" s="15" t="str">
        <f>VLOOKUP(B365,[1]Trang_tính1!$B$2:$O$18413,4,0)</f>
        <v>18/09/2000</v>
      </c>
      <c r="F365" s="10" t="s">
        <v>374</v>
      </c>
      <c r="G365" s="22" t="s">
        <v>121</v>
      </c>
      <c r="H365" s="16">
        <v>0.4</v>
      </c>
      <c r="I365" s="15">
        <f t="shared" si="22"/>
        <v>3600000</v>
      </c>
      <c r="J365" s="28">
        <v>31310001219687</v>
      </c>
      <c r="K365" s="28" t="s">
        <v>1323</v>
      </c>
      <c r="L365" s="28" t="s">
        <v>1324</v>
      </c>
    </row>
    <row r="366" spans="1:12" x14ac:dyDescent="0.25">
      <c r="A366" s="9">
        <f t="shared" si="21"/>
        <v>5</v>
      </c>
      <c r="B366" s="11" t="s">
        <v>495</v>
      </c>
      <c r="C366" s="40" t="s">
        <v>166</v>
      </c>
      <c r="D366" s="41" t="s">
        <v>496</v>
      </c>
      <c r="E366" s="15" t="str">
        <f>VLOOKUP(B366,[1]Trang_tính1!$B$2:$O$18413,4,0)</f>
        <v>25/11/2000</v>
      </c>
      <c r="F366" s="9" t="s">
        <v>196</v>
      </c>
      <c r="G366" s="17" t="s">
        <v>86</v>
      </c>
      <c r="H366" s="16">
        <v>0.4</v>
      </c>
      <c r="I366" s="15">
        <f t="shared" si="22"/>
        <v>3600000</v>
      </c>
      <c r="J366" s="28">
        <v>19036406769017</v>
      </c>
      <c r="K366" s="28" t="s">
        <v>1345</v>
      </c>
      <c r="L366" s="28" t="s">
        <v>1643</v>
      </c>
    </row>
    <row r="367" spans="1:12" ht="66" x14ac:dyDescent="0.25">
      <c r="A367" s="9">
        <f t="shared" si="21"/>
        <v>6</v>
      </c>
      <c r="B367" s="11" t="s">
        <v>483</v>
      </c>
      <c r="C367" s="40" t="s">
        <v>32</v>
      </c>
      <c r="D367" s="41" t="s">
        <v>83</v>
      </c>
      <c r="E367" s="15" t="str">
        <f>VLOOKUP(B367,[1]Trang_tính1!$B$2:$O$18413,4,0)</f>
        <v>04/06/2000</v>
      </c>
      <c r="F367" s="9" t="s">
        <v>196</v>
      </c>
      <c r="G367" s="22" t="s">
        <v>1291</v>
      </c>
      <c r="H367" s="16">
        <v>0.4</v>
      </c>
      <c r="I367" s="15">
        <f t="shared" si="22"/>
        <v>3600000</v>
      </c>
      <c r="J367" s="28">
        <v>31310001334748</v>
      </c>
      <c r="K367" s="28" t="s">
        <v>1323</v>
      </c>
      <c r="L367" s="28" t="s">
        <v>1324</v>
      </c>
    </row>
    <row r="368" spans="1:12" ht="66" x14ac:dyDescent="0.25">
      <c r="A368" s="9">
        <f t="shared" si="21"/>
        <v>7</v>
      </c>
      <c r="B368" s="11" t="s">
        <v>254</v>
      </c>
      <c r="C368" s="40" t="s">
        <v>255</v>
      </c>
      <c r="D368" s="41" t="s">
        <v>19</v>
      </c>
      <c r="E368" s="15" t="str">
        <f>VLOOKUP(B368,[1]Trang_tính1!$B$2:$O$18413,4,0)</f>
        <v>04/03/2000</v>
      </c>
      <c r="F368" s="9" t="s">
        <v>196</v>
      </c>
      <c r="G368" s="22" t="s">
        <v>1291</v>
      </c>
      <c r="H368" s="16">
        <v>0.4</v>
      </c>
      <c r="I368" s="15">
        <f t="shared" si="22"/>
        <v>3600000</v>
      </c>
      <c r="J368" s="28">
        <v>31310001023286</v>
      </c>
      <c r="K368" s="28" t="s">
        <v>1644</v>
      </c>
      <c r="L368" s="28" t="s">
        <v>1324</v>
      </c>
    </row>
    <row r="369" spans="1:12" x14ac:dyDescent="0.25">
      <c r="A369" s="9">
        <f t="shared" si="21"/>
        <v>8</v>
      </c>
      <c r="B369" s="11" t="s">
        <v>375</v>
      </c>
      <c r="C369" s="40" t="s">
        <v>376</v>
      </c>
      <c r="D369" s="41" t="s">
        <v>377</v>
      </c>
      <c r="E369" s="15" t="str">
        <f>VLOOKUP(B369,[1]Trang_tính1!$B$2:$O$18413,4,0)</f>
        <v>29/05/1998</v>
      </c>
      <c r="F369" s="9" t="s">
        <v>378</v>
      </c>
      <c r="G369" s="22" t="s">
        <v>121</v>
      </c>
      <c r="H369" s="16">
        <v>0.4</v>
      </c>
      <c r="I369" s="15">
        <f t="shared" si="22"/>
        <v>3600000</v>
      </c>
      <c r="J369" s="28">
        <v>31310001024100</v>
      </c>
      <c r="K369" s="28" t="s">
        <v>1323</v>
      </c>
      <c r="L369" s="28" t="s">
        <v>1324</v>
      </c>
    </row>
    <row r="370" spans="1:12" ht="49.5" x14ac:dyDescent="0.25">
      <c r="A370" s="9">
        <f t="shared" si="21"/>
        <v>9</v>
      </c>
      <c r="B370" s="11" t="s">
        <v>497</v>
      </c>
      <c r="C370" s="40" t="s">
        <v>498</v>
      </c>
      <c r="D370" s="41" t="s">
        <v>24</v>
      </c>
      <c r="E370" s="15" t="str">
        <f>VLOOKUP(B370,[1]Trang_tính1!$B$2:$O$18413,4,0)</f>
        <v>27/07/2000</v>
      </c>
      <c r="F370" s="9" t="s">
        <v>378</v>
      </c>
      <c r="G370" s="22" t="s">
        <v>619</v>
      </c>
      <c r="H370" s="16">
        <v>0.5</v>
      </c>
      <c r="I370" s="15">
        <f t="shared" si="22"/>
        <v>4500000</v>
      </c>
      <c r="J370" s="28">
        <v>300027072000</v>
      </c>
      <c r="K370" s="28" t="s">
        <v>1565</v>
      </c>
      <c r="L370" s="28" t="s">
        <v>1645</v>
      </c>
    </row>
    <row r="371" spans="1:12" x14ac:dyDescent="0.25">
      <c r="A371" s="9">
        <f t="shared" si="21"/>
        <v>10</v>
      </c>
      <c r="B371" s="11" t="s">
        <v>621</v>
      </c>
      <c r="C371" s="40" t="s">
        <v>468</v>
      </c>
      <c r="D371" s="41" t="s">
        <v>249</v>
      </c>
      <c r="E371" s="15" t="str">
        <f>VLOOKUP(B371,[1]Trang_tính1!$B$2:$O$18413,4,0)</f>
        <v>22/12/2000</v>
      </c>
      <c r="F371" s="9" t="s">
        <v>378</v>
      </c>
      <c r="G371" s="17" t="s">
        <v>86</v>
      </c>
      <c r="H371" s="16">
        <v>0.4</v>
      </c>
      <c r="I371" s="15">
        <f t="shared" si="22"/>
        <v>3600000</v>
      </c>
      <c r="J371" s="28">
        <v>31310001023833</v>
      </c>
      <c r="K371" s="28" t="s">
        <v>1323</v>
      </c>
      <c r="L371" s="28" t="s">
        <v>1646</v>
      </c>
    </row>
    <row r="372" spans="1:12" ht="66" x14ac:dyDescent="0.25">
      <c r="A372" s="9">
        <f t="shared" si="21"/>
        <v>11</v>
      </c>
      <c r="B372" s="11" t="s">
        <v>542</v>
      </c>
      <c r="C372" s="40" t="s">
        <v>543</v>
      </c>
      <c r="D372" s="41" t="s">
        <v>0</v>
      </c>
      <c r="E372" s="15" t="str">
        <f>VLOOKUP(B372,[1]Trang_tính1!$B$2:$O$18413,4,0)</f>
        <v>11/10/2000</v>
      </c>
      <c r="F372" s="9" t="s">
        <v>620</v>
      </c>
      <c r="G372" s="22" t="s">
        <v>1291</v>
      </c>
      <c r="H372" s="16">
        <v>0.4</v>
      </c>
      <c r="I372" s="15">
        <f t="shared" si="22"/>
        <v>3600000</v>
      </c>
      <c r="J372" s="28">
        <v>31310001362402</v>
      </c>
      <c r="K372" s="28" t="s">
        <v>1323</v>
      </c>
      <c r="L372" s="28" t="s">
        <v>1499</v>
      </c>
    </row>
    <row r="373" spans="1:12" x14ac:dyDescent="0.25">
      <c r="A373" s="9">
        <f t="shared" si="21"/>
        <v>12</v>
      </c>
      <c r="B373" s="11" t="s">
        <v>253</v>
      </c>
      <c r="C373" s="40" t="s">
        <v>205</v>
      </c>
      <c r="D373" s="41" t="s">
        <v>134</v>
      </c>
      <c r="E373" s="15" t="str">
        <f>VLOOKUP(B373,[1]Trang_tính1!$B$2:$O$18413,4,0)</f>
        <v>26/05/2000</v>
      </c>
      <c r="F373" s="9" t="s">
        <v>379</v>
      </c>
      <c r="G373" s="22" t="s">
        <v>121</v>
      </c>
      <c r="H373" s="16">
        <v>0.4</v>
      </c>
      <c r="I373" s="15">
        <f t="shared" si="22"/>
        <v>3600000</v>
      </c>
      <c r="J373" s="28">
        <v>31310001046760</v>
      </c>
      <c r="K373" s="28" t="s">
        <v>1323</v>
      </c>
      <c r="L373" s="28" t="s">
        <v>1647</v>
      </c>
    </row>
    <row r="374" spans="1:12" ht="66" x14ac:dyDescent="0.25">
      <c r="A374" s="9">
        <f t="shared" si="21"/>
        <v>13</v>
      </c>
      <c r="B374" s="11" t="s">
        <v>595</v>
      </c>
      <c r="C374" s="40" t="s">
        <v>468</v>
      </c>
      <c r="D374" s="41" t="s">
        <v>95</v>
      </c>
      <c r="E374" s="15" t="str">
        <f>VLOOKUP(B374,[1]Trang_tính1!$B$2:$O$18413,4,0)</f>
        <v>29/09/2000</v>
      </c>
      <c r="F374" s="10" t="s">
        <v>379</v>
      </c>
      <c r="G374" s="22" t="s">
        <v>1291</v>
      </c>
      <c r="H374" s="16">
        <v>0.4</v>
      </c>
      <c r="I374" s="15">
        <f t="shared" si="22"/>
        <v>3600000</v>
      </c>
      <c r="J374" s="28">
        <v>202703836</v>
      </c>
      <c r="K374" s="28" t="s">
        <v>1378</v>
      </c>
      <c r="L374" s="28" t="s">
        <v>1471</v>
      </c>
    </row>
    <row r="375" spans="1:12" x14ac:dyDescent="0.25">
      <c r="A375" s="9">
        <f t="shared" si="21"/>
        <v>14</v>
      </c>
      <c r="B375" s="11" t="s">
        <v>544</v>
      </c>
      <c r="C375" s="40" t="s">
        <v>545</v>
      </c>
      <c r="D375" s="41" t="s">
        <v>232</v>
      </c>
      <c r="E375" s="15" t="str">
        <f>VLOOKUP(B375,[1]Trang_tính1!$B$2:$O$18413,4,0)</f>
        <v>22/03/2000</v>
      </c>
      <c r="F375" s="9" t="s">
        <v>379</v>
      </c>
      <c r="G375" s="22" t="s">
        <v>121</v>
      </c>
      <c r="H375" s="16">
        <v>0.4</v>
      </c>
      <c r="I375" s="15">
        <f t="shared" si="22"/>
        <v>3600000</v>
      </c>
      <c r="J375" s="28">
        <v>106871044586</v>
      </c>
      <c r="K375" s="28" t="s">
        <v>1382</v>
      </c>
      <c r="L375" s="28" t="s">
        <v>1648</v>
      </c>
    </row>
    <row r="376" spans="1:12" x14ac:dyDescent="0.25">
      <c r="A376" s="9">
        <f t="shared" si="21"/>
        <v>15</v>
      </c>
      <c r="B376" s="11" t="s">
        <v>194</v>
      </c>
      <c r="C376" s="40" t="s">
        <v>195</v>
      </c>
      <c r="D376" s="41" t="s">
        <v>1</v>
      </c>
      <c r="E376" s="15" t="str">
        <f>VLOOKUP(B376,[1]Trang_tính1!$B$2:$O$18413,4,0)</f>
        <v>30/10/2000</v>
      </c>
      <c r="F376" s="9" t="s">
        <v>379</v>
      </c>
      <c r="G376" s="17" t="s">
        <v>86</v>
      </c>
      <c r="H376" s="16">
        <v>0.4</v>
      </c>
      <c r="I376" s="15">
        <f t="shared" si="22"/>
        <v>3600000</v>
      </c>
      <c r="J376" s="28">
        <v>31310001046946</v>
      </c>
      <c r="K376" s="28" t="s">
        <v>1418</v>
      </c>
      <c r="L376" s="28" t="s">
        <v>1324</v>
      </c>
    </row>
    <row r="377" spans="1:12" x14ac:dyDescent="0.25">
      <c r="A377" s="9">
        <f t="shared" si="21"/>
        <v>16</v>
      </c>
      <c r="B377" s="11" t="s">
        <v>380</v>
      </c>
      <c r="C377" s="40" t="s">
        <v>62</v>
      </c>
      <c r="D377" s="41" t="s">
        <v>381</v>
      </c>
      <c r="E377" s="15" t="str">
        <f>VLOOKUP(B377,[1]Trang_tính1!$B$2:$O$18413,4,0)</f>
        <v>08/05/2000</v>
      </c>
      <c r="F377" s="9" t="s">
        <v>382</v>
      </c>
      <c r="G377" s="17" t="s">
        <v>87</v>
      </c>
      <c r="H377" s="16">
        <v>0.5</v>
      </c>
      <c r="I377" s="15">
        <f t="shared" ref="I377:I399" si="23">9250000*H377</f>
        <v>4625000</v>
      </c>
      <c r="J377" s="28" t="s">
        <v>1649</v>
      </c>
      <c r="K377" s="28" t="s">
        <v>1302</v>
      </c>
      <c r="L377" s="28" t="s">
        <v>1650</v>
      </c>
    </row>
    <row r="378" spans="1:12" x14ac:dyDescent="0.25">
      <c r="A378" s="9">
        <f t="shared" si="21"/>
        <v>17</v>
      </c>
      <c r="B378" s="11" t="s">
        <v>822</v>
      </c>
      <c r="C378" s="40" t="s">
        <v>60</v>
      </c>
      <c r="D378" s="41" t="s">
        <v>823</v>
      </c>
      <c r="E378" s="15" t="str">
        <f>VLOOKUP(B378,[1]Trang_tính1!$B$2:$O$18413,4,0)</f>
        <v>26/08/2001</v>
      </c>
      <c r="F378" s="9" t="s">
        <v>382</v>
      </c>
      <c r="G378" s="17" t="s">
        <v>86</v>
      </c>
      <c r="H378" s="16">
        <v>0.4</v>
      </c>
      <c r="I378" s="15">
        <f t="shared" si="23"/>
        <v>3700000</v>
      </c>
      <c r="J378" s="28">
        <v>3900205305775</v>
      </c>
      <c r="K378" s="28" t="s">
        <v>1350</v>
      </c>
      <c r="L378" s="28" t="s">
        <v>1651</v>
      </c>
    </row>
    <row r="379" spans="1:12" x14ac:dyDescent="0.25">
      <c r="A379" s="9">
        <f t="shared" si="21"/>
        <v>18</v>
      </c>
      <c r="B379" s="11" t="s">
        <v>547</v>
      </c>
      <c r="C379" s="40" t="s">
        <v>548</v>
      </c>
      <c r="D379" s="41" t="s">
        <v>549</v>
      </c>
      <c r="E379" s="15" t="str">
        <f>VLOOKUP(B379,[1]Trang_tính1!$B$2:$O$18413,4,0)</f>
        <v>13/01/2001</v>
      </c>
      <c r="F379" s="9" t="s">
        <v>384</v>
      </c>
      <c r="G379" s="22" t="s">
        <v>121</v>
      </c>
      <c r="H379" s="16">
        <v>0.4</v>
      </c>
      <c r="I379" s="15">
        <f t="shared" si="23"/>
        <v>3700000</v>
      </c>
      <c r="J379" s="28">
        <v>31310001362730</v>
      </c>
      <c r="K379" s="28" t="s">
        <v>1323</v>
      </c>
      <c r="L379" s="28" t="s">
        <v>1324</v>
      </c>
    </row>
    <row r="380" spans="1:12" x14ac:dyDescent="0.25">
      <c r="A380" s="9">
        <f t="shared" si="21"/>
        <v>19</v>
      </c>
      <c r="B380" s="11" t="s">
        <v>383</v>
      </c>
      <c r="C380" s="40" t="s">
        <v>207</v>
      </c>
      <c r="D380" s="41" t="s">
        <v>337</v>
      </c>
      <c r="E380" s="15" t="str">
        <f>VLOOKUP(B380,[1]Trang_tính1!$B$2:$O$18413,4,0)</f>
        <v>24/08/2001</v>
      </c>
      <c r="F380" s="9" t="s">
        <v>384</v>
      </c>
      <c r="G380" s="17" t="s">
        <v>87</v>
      </c>
      <c r="H380" s="16">
        <v>0.5</v>
      </c>
      <c r="I380" s="15">
        <f t="shared" si="23"/>
        <v>4625000</v>
      </c>
      <c r="J380" s="28">
        <v>31310001226465</v>
      </c>
      <c r="K380" s="28" t="s">
        <v>1323</v>
      </c>
      <c r="L380" s="28" t="s">
        <v>1410</v>
      </c>
    </row>
    <row r="381" spans="1:12" ht="66" x14ac:dyDescent="0.25">
      <c r="A381" s="9">
        <f t="shared" si="21"/>
        <v>20</v>
      </c>
      <c r="B381" s="11" t="s">
        <v>824</v>
      </c>
      <c r="C381" s="40" t="s">
        <v>825</v>
      </c>
      <c r="D381" s="41" t="s">
        <v>133</v>
      </c>
      <c r="E381" s="15" t="str">
        <f>VLOOKUP(B381,[1]Trang_tính1!$B$2:$O$18413,4,0)</f>
        <v>28/08/2001</v>
      </c>
      <c r="F381" s="9" t="s">
        <v>384</v>
      </c>
      <c r="G381" s="22" t="s">
        <v>1291</v>
      </c>
      <c r="H381" s="16">
        <v>0.4</v>
      </c>
      <c r="I381" s="15">
        <f t="shared" si="23"/>
        <v>3700000</v>
      </c>
      <c r="J381" s="32" t="s">
        <v>1332</v>
      </c>
      <c r="K381" s="28" t="s">
        <v>1302</v>
      </c>
      <c r="L381" s="28" t="s">
        <v>1333</v>
      </c>
    </row>
    <row r="382" spans="1:12" ht="49.5" x14ac:dyDescent="0.25">
      <c r="A382" s="9">
        <f t="shared" si="21"/>
        <v>21</v>
      </c>
      <c r="B382" s="11" t="s">
        <v>826</v>
      </c>
      <c r="C382" s="40" t="s">
        <v>783</v>
      </c>
      <c r="D382" s="41" t="s">
        <v>251</v>
      </c>
      <c r="E382" s="15" t="str">
        <f>VLOOKUP(B382,[1]Trang_tính1!$B$2:$O$18413,4,0)</f>
        <v>08/10/2001</v>
      </c>
      <c r="F382" s="9" t="s">
        <v>384</v>
      </c>
      <c r="G382" s="22" t="s">
        <v>827</v>
      </c>
      <c r="H382" s="16">
        <v>0.5</v>
      </c>
      <c r="I382" s="15">
        <f t="shared" si="23"/>
        <v>4625000</v>
      </c>
      <c r="J382" s="32" t="s">
        <v>1334</v>
      </c>
      <c r="K382" s="28" t="s">
        <v>1335</v>
      </c>
      <c r="L382" s="28" t="e">
        <v>#N/A</v>
      </c>
    </row>
    <row r="383" spans="1:12" ht="33" x14ac:dyDescent="0.25">
      <c r="A383" s="9">
        <f t="shared" si="21"/>
        <v>22</v>
      </c>
      <c r="B383" s="11" t="s">
        <v>550</v>
      </c>
      <c r="C383" s="40" t="s">
        <v>551</v>
      </c>
      <c r="D383" s="41" t="s">
        <v>23</v>
      </c>
      <c r="E383" s="15" t="str">
        <f>VLOOKUP(B383,[1]Trang_tính1!$B$2:$O$18413,4,0)</f>
        <v>08/01/2001</v>
      </c>
      <c r="F383" s="9" t="s">
        <v>384</v>
      </c>
      <c r="G383" s="22" t="s">
        <v>641</v>
      </c>
      <c r="H383" s="16">
        <v>0.5</v>
      </c>
      <c r="I383" s="15">
        <f t="shared" si="23"/>
        <v>4625000</v>
      </c>
      <c r="J383" s="28">
        <v>31310001362767</v>
      </c>
      <c r="K383" s="28" t="s">
        <v>1323</v>
      </c>
      <c r="L383" s="28" t="s">
        <v>1324</v>
      </c>
    </row>
    <row r="384" spans="1:12" x14ac:dyDescent="0.25">
      <c r="A384" s="9">
        <f t="shared" si="21"/>
        <v>23</v>
      </c>
      <c r="B384" s="11" t="s">
        <v>474</v>
      </c>
      <c r="C384" s="40" t="s">
        <v>475</v>
      </c>
      <c r="D384" s="41" t="s">
        <v>103</v>
      </c>
      <c r="E384" s="15" t="str">
        <f>VLOOKUP(B384,[1]Trang_tính1!$B$2:$O$18413,4,0)</f>
        <v>29/12/2001</v>
      </c>
      <c r="F384" s="9" t="s">
        <v>387</v>
      </c>
      <c r="G384" s="22" t="s">
        <v>121</v>
      </c>
      <c r="H384" s="16">
        <v>0.4</v>
      </c>
      <c r="I384" s="15">
        <f t="shared" si="23"/>
        <v>3700000</v>
      </c>
      <c r="J384" s="28">
        <v>31310001275731</v>
      </c>
      <c r="K384" s="28" t="s">
        <v>1323</v>
      </c>
      <c r="L384" s="28" t="s">
        <v>1324</v>
      </c>
    </row>
    <row r="385" spans="1:12" ht="82.5" x14ac:dyDescent="0.25">
      <c r="A385" s="9">
        <f t="shared" si="21"/>
        <v>24</v>
      </c>
      <c r="B385" s="11" t="s">
        <v>386</v>
      </c>
      <c r="C385" s="40" t="s">
        <v>105</v>
      </c>
      <c r="D385" s="41" t="s">
        <v>59</v>
      </c>
      <c r="E385" s="15" t="str">
        <f>VLOOKUP(B385,[1]Trang_tính1!$B$2:$O$18413,4,0)</f>
        <v>19/04/2001</v>
      </c>
      <c r="F385" s="9" t="s">
        <v>387</v>
      </c>
      <c r="G385" s="22" t="s">
        <v>820</v>
      </c>
      <c r="H385" s="16">
        <v>0.5</v>
      </c>
      <c r="I385" s="15">
        <f t="shared" si="23"/>
        <v>4625000</v>
      </c>
      <c r="J385" s="28">
        <v>31310001362758</v>
      </c>
      <c r="K385" s="28" t="s">
        <v>1323</v>
      </c>
      <c r="L385" s="28" t="s">
        <v>1652</v>
      </c>
    </row>
    <row r="386" spans="1:12" x14ac:dyDescent="0.25">
      <c r="A386" s="9">
        <f t="shared" si="21"/>
        <v>25</v>
      </c>
      <c r="B386" s="11" t="s">
        <v>476</v>
      </c>
      <c r="C386" s="40" t="s">
        <v>334</v>
      </c>
      <c r="D386" s="41" t="s">
        <v>127</v>
      </c>
      <c r="E386" s="15" t="str">
        <f>VLOOKUP(B386,[1]Trang_tính1!$B$2:$O$18413,4,0)</f>
        <v>29/09/2001</v>
      </c>
      <c r="F386" s="9" t="s">
        <v>387</v>
      </c>
      <c r="G386" s="22" t="s">
        <v>121</v>
      </c>
      <c r="H386" s="16">
        <v>0.4</v>
      </c>
      <c r="I386" s="15">
        <f t="shared" si="23"/>
        <v>3700000</v>
      </c>
      <c r="J386" s="28">
        <v>5303205159387</v>
      </c>
      <c r="K386" s="28" t="s">
        <v>1350</v>
      </c>
      <c r="L386" s="28" t="s">
        <v>1653</v>
      </c>
    </row>
    <row r="387" spans="1:12" ht="66" x14ac:dyDescent="0.25">
      <c r="A387" s="9">
        <f t="shared" si="21"/>
        <v>26</v>
      </c>
      <c r="B387" s="11" t="s">
        <v>812</v>
      </c>
      <c r="C387" s="40" t="s">
        <v>813</v>
      </c>
      <c r="D387" s="41" t="s">
        <v>39</v>
      </c>
      <c r="E387" s="15" t="str">
        <f>VLOOKUP(B387,[1]Trang_tính1!$B$2:$O$18413,4,0)</f>
        <v>14/02/2001</v>
      </c>
      <c r="F387" s="9" t="s">
        <v>385</v>
      </c>
      <c r="G387" s="22" t="s">
        <v>1291</v>
      </c>
      <c r="H387" s="16">
        <v>0.4</v>
      </c>
      <c r="I387" s="15">
        <f t="shared" si="23"/>
        <v>3700000</v>
      </c>
      <c r="J387" s="28">
        <v>109871182990</v>
      </c>
      <c r="K387" s="28" t="s">
        <v>1423</v>
      </c>
      <c r="L387" s="28" t="s">
        <v>1654</v>
      </c>
    </row>
    <row r="388" spans="1:12" ht="66" x14ac:dyDescent="0.25">
      <c r="A388" s="9">
        <f t="shared" si="21"/>
        <v>27</v>
      </c>
      <c r="B388" s="11" t="s">
        <v>814</v>
      </c>
      <c r="C388" s="40" t="s">
        <v>815</v>
      </c>
      <c r="D388" s="41" t="s">
        <v>549</v>
      </c>
      <c r="E388" s="15" t="str">
        <f>VLOOKUP(B388,[1]Trang_tính1!$B$2:$O$18413,4,0)</f>
        <v>12/05/2001</v>
      </c>
      <c r="F388" s="9" t="s">
        <v>385</v>
      </c>
      <c r="G388" s="17" t="s">
        <v>816</v>
      </c>
      <c r="H388" s="16">
        <v>0.5</v>
      </c>
      <c r="I388" s="15">
        <f t="shared" si="23"/>
        <v>4625000</v>
      </c>
      <c r="J388" s="28">
        <v>31310001385913</v>
      </c>
      <c r="K388" s="28" t="s">
        <v>1323</v>
      </c>
      <c r="L388" s="28" t="s">
        <v>1324</v>
      </c>
    </row>
    <row r="389" spans="1:12" ht="66" x14ac:dyDescent="0.25">
      <c r="A389" s="9">
        <f t="shared" si="21"/>
        <v>28</v>
      </c>
      <c r="B389" s="11" t="s">
        <v>817</v>
      </c>
      <c r="C389" s="40" t="s">
        <v>818</v>
      </c>
      <c r="D389" s="41" t="s">
        <v>819</v>
      </c>
      <c r="E389" s="15" t="str">
        <f>VLOOKUP(B389,[1]Trang_tính1!$B$2:$O$18413,4,0)</f>
        <v>13/09/2001</v>
      </c>
      <c r="F389" s="9" t="s">
        <v>385</v>
      </c>
      <c r="G389" s="22" t="s">
        <v>1291</v>
      </c>
      <c r="H389" s="16">
        <v>0.4</v>
      </c>
      <c r="I389" s="15">
        <f t="shared" si="23"/>
        <v>3700000</v>
      </c>
      <c r="J389" s="28">
        <v>31310001294277</v>
      </c>
      <c r="K389" s="28" t="s">
        <v>1323</v>
      </c>
      <c r="L389" s="28" t="s">
        <v>1324</v>
      </c>
    </row>
    <row r="390" spans="1:12" ht="66" x14ac:dyDescent="0.25">
      <c r="A390" s="9">
        <f t="shared" si="21"/>
        <v>29</v>
      </c>
      <c r="B390" s="11" t="s">
        <v>821</v>
      </c>
      <c r="C390" s="40" t="s">
        <v>421</v>
      </c>
      <c r="D390" s="41" t="s">
        <v>54</v>
      </c>
      <c r="E390" s="15" t="str">
        <f>VLOOKUP(B390,[1]Trang_tính1!$B$2:$O$18413,4,0)</f>
        <v>05/06/2001</v>
      </c>
      <c r="F390" s="9" t="s">
        <v>385</v>
      </c>
      <c r="G390" s="22" t="s">
        <v>1291</v>
      </c>
      <c r="H390" s="16">
        <v>0.4</v>
      </c>
      <c r="I390" s="15">
        <f t="shared" si="23"/>
        <v>3700000</v>
      </c>
      <c r="J390" s="28">
        <v>62310000219116</v>
      </c>
      <c r="K390" s="28" t="s">
        <v>1323</v>
      </c>
      <c r="L390" s="28" t="s">
        <v>1373</v>
      </c>
    </row>
    <row r="391" spans="1:12" x14ac:dyDescent="0.25">
      <c r="A391" s="9">
        <f t="shared" si="21"/>
        <v>30</v>
      </c>
      <c r="B391" s="11" t="s">
        <v>477</v>
      </c>
      <c r="C391" s="40" t="s">
        <v>55</v>
      </c>
      <c r="D391" s="41" t="s">
        <v>478</v>
      </c>
      <c r="E391" s="15" t="str">
        <f>VLOOKUP(B391,[1]Trang_tính1!$B$2:$O$18413,4,0)</f>
        <v>04/06/2001</v>
      </c>
      <c r="F391" s="9" t="s">
        <v>385</v>
      </c>
      <c r="G391" s="17" t="s">
        <v>86</v>
      </c>
      <c r="H391" s="16">
        <v>0.4</v>
      </c>
      <c r="I391" s="15">
        <f t="shared" si="23"/>
        <v>3700000</v>
      </c>
      <c r="J391" s="28">
        <v>31310001285712</v>
      </c>
      <c r="K391" s="28" t="s">
        <v>1323</v>
      </c>
      <c r="L391" s="28" t="s">
        <v>1324</v>
      </c>
    </row>
    <row r="392" spans="1:12" ht="66" x14ac:dyDescent="0.25">
      <c r="A392" s="9">
        <f t="shared" si="21"/>
        <v>31</v>
      </c>
      <c r="B392" s="11" t="s">
        <v>831</v>
      </c>
      <c r="C392" s="40" t="s">
        <v>832</v>
      </c>
      <c r="D392" s="41" t="s">
        <v>23</v>
      </c>
      <c r="E392" s="15" t="str">
        <f>VLOOKUP(B392,[1]Trang_tính1!$B$2:$O$18413,4,0)</f>
        <v>17/09/2001</v>
      </c>
      <c r="F392" s="9" t="s">
        <v>385</v>
      </c>
      <c r="G392" s="22" t="s">
        <v>1291</v>
      </c>
      <c r="H392" s="16">
        <v>0.4</v>
      </c>
      <c r="I392" s="15">
        <f t="shared" si="23"/>
        <v>3700000</v>
      </c>
      <c r="J392" s="28" t="s">
        <v>1655</v>
      </c>
      <c r="K392" s="28" t="s">
        <v>1656</v>
      </c>
      <c r="L392" s="28" t="s">
        <v>1379</v>
      </c>
    </row>
    <row r="393" spans="1:12" ht="66" x14ac:dyDescent="0.25">
      <c r="A393" s="9">
        <f t="shared" si="21"/>
        <v>32</v>
      </c>
      <c r="B393" s="11" t="s">
        <v>833</v>
      </c>
      <c r="C393" s="40" t="s">
        <v>834</v>
      </c>
      <c r="D393" s="41" t="s">
        <v>23</v>
      </c>
      <c r="E393" s="15" t="str">
        <f>VLOOKUP(B393,[1]Trang_tính1!$B$2:$O$18413,4,0)</f>
        <v>10/12/2001</v>
      </c>
      <c r="F393" s="9" t="s">
        <v>385</v>
      </c>
      <c r="G393" s="22" t="s">
        <v>1291</v>
      </c>
      <c r="H393" s="16">
        <v>0.4</v>
      </c>
      <c r="I393" s="15">
        <f t="shared" si="23"/>
        <v>3700000</v>
      </c>
      <c r="J393" s="28">
        <v>1013413241</v>
      </c>
      <c r="K393" s="28" t="s">
        <v>1302</v>
      </c>
      <c r="L393" s="28" t="s">
        <v>1657</v>
      </c>
    </row>
    <row r="394" spans="1:12" x14ac:dyDescent="0.25">
      <c r="A394" s="9">
        <f t="shared" si="21"/>
        <v>33</v>
      </c>
      <c r="B394" s="11" t="s">
        <v>1086</v>
      </c>
      <c r="C394" s="40" t="s">
        <v>210</v>
      </c>
      <c r="D394" s="41" t="s">
        <v>1087</v>
      </c>
      <c r="E394" s="15" t="str">
        <f>VLOOKUP(B394,[1]Trang_tính1!$B$2:$O$18413,4,0)</f>
        <v>19/02/2002</v>
      </c>
      <c r="F394" s="9" t="s">
        <v>1088</v>
      </c>
      <c r="G394" s="17" t="s">
        <v>86</v>
      </c>
      <c r="H394" s="16">
        <v>0.4</v>
      </c>
      <c r="I394" s="15">
        <f t="shared" si="23"/>
        <v>3700000</v>
      </c>
      <c r="J394" s="28">
        <v>1017371025</v>
      </c>
      <c r="K394" s="28" t="s">
        <v>1302</v>
      </c>
      <c r="L394" s="28" t="s">
        <v>1316</v>
      </c>
    </row>
    <row r="395" spans="1:12" ht="66" x14ac:dyDescent="0.25">
      <c r="A395" s="9">
        <f t="shared" si="21"/>
        <v>34</v>
      </c>
      <c r="B395" s="11" t="s">
        <v>1178</v>
      </c>
      <c r="C395" s="40" t="s">
        <v>1179</v>
      </c>
      <c r="D395" s="41" t="s">
        <v>252</v>
      </c>
      <c r="E395" s="15" t="str">
        <f>VLOOKUP(B395,[1]Trang_tính1!$B$2:$O$18413,4,0)</f>
        <v>02/06/2002</v>
      </c>
      <c r="F395" s="9" t="s">
        <v>1180</v>
      </c>
      <c r="G395" s="22" t="s">
        <v>1291</v>
      </c>
      <c r="H395" s="16">
        <v>0.4</v>
      </c>
      <c r="I395" s="15">
        <f t="shared" si="23"/>
        <v>3700000</v>
      </c>
      <c r="J395" s="28">
        <v>120014849313423</v>
      </c>
      <c r="K395" s="28" t="s">
        <v>1658</v>
      </c>
      <c r="L395" s="28" t="s">
        <v>1659</v>
      </c>
    </row>
    <row r="396" spans="1:12" x14ac:dyDescent="0.25">
      <c r="A396" s="9">
        <f t="shared" si="21"/>
        <v>35</v>
      </c>
      <c r="B396" s="11" t="s">
        <v>1181</v>
      </c>
      <c r="C396" s="40" t="s">
        <v>22</v>
      </c>
      <c r="D396" s="41" t="s">
        <v>337</v>
      </c>
      <c r="E396" s="15" t="str">
        <f>VLOOKUP(B396,[1]Trang_tính1!$B$2:$O$18413,4,0)</f>
        <v>23/11/2002</v>
      </c>
      <c r="F396" s="9" t="s">
        <v>1180</v>
      </c>
      <c r="G396" s="17" t="s">
        <v>87</v>
      </c>
      <c r="H396" s="16">
        <v>0.5</v>
      </c>
      <c r="I396" s="15">
        <f t="shared" si="23"/>
        <v>4625000</v>
      </c>
      <c r="J396" s="28" t="s">
        <v>1660</v>
      </c>
      <c r="K396" s="28" t="s">
        <v>1350</v>
      </c>
      <c r="L396" s="28" t="s">
        <v>1661</v>
      </c>
    </row>
    <row r="397" spans="1:12" ht="66" x14ac:dyDescent="0.25">
      <c r="A397" s="9">
        <f t="shared" si="21"/>
        <v>36</v>
      </c>
      <c r="B397" s="11" t="s">
        <v>1175</v>
      </c>
      <c r="C397" s="40" t="s">
        <v>783</v>
      </c>
      <c r="D397" s="41" t="s">
        <v>44</v>
      </c>
      <c r="E397" s="15" t="str">
        <f>VLOOKUP(B397,[1]Trang_tính1!$B$2:$O$18413,4,0)</f>
        <v>08/05/2002</v>
      </c>
      <c r="F397" s="9" t="s">
        <v>1176</v>
      </c>
      <c r="G397" s="17" t="s">
        <v>1177</v>
      </c>
      <c r="H397" s="16">
        <v>0.5</v>
      </c>
      <c r="I397" s="15">
        <f t="shared" si="23"/>
        <v>4625000</v>
      </c>
      <c r="J397" s="28">
        <v>1017598327</v>
      </c>
      <c r="K397" s="28" t="s">
        <v>1302</v>
      </c>
      <c r="L397" s="28" t="s">
        <v>1496</v>
      </c>
    </row>
    <row r="398" spans="1:12" ht="66" x14ac:dyDescent="0.25">
      <c r="A398" s="9">
        <f t="shared" si="21"/>
        <v>37</v>
      </c>
      <c r="B398" s="11" t="s">
        <v>1182</v>
      </c>
      <c r="C398" s="40" t="s">
        <v>935</v>
      </c>
      <c r="D398" s="41" t="s">
        <v>209</v>
      </c>
      <c r="E398" s="15" t="str">
        <f>VLOOKUP(B398,[1]Trang_tính1!$B$2:$O$18413,4,0)</f>
        <v>21/07/2002</v>
      </c>
      <c r="F398" s="9" t="s">
        <v>1183</v>
      </c>
      <c r="G398" s="22" t="s">
        <v>1291</v>
      </c>
      <c r="H398" s="16">
        <v>0.4</v>
      </c>
      <c r="I398" s="15">
        <f t="shared" si="23"/>
        <v>3700000</v>
      </c>
      <c r="J398" s="28">
        <v>1017427087</v>
      </c>
      <c r="K398" s="28" t="s">
        <v>1302</v>
      </c>
      <c r="L398" s="28" t="s">
        <v>1662</v>
      </c>
    </row>
    <row r="399" spans="1:12" x14ac:dyDescent="0.25">
      <c r="A399" s="9">
        <f t="shared" si="21"/>
        <v>38</v>
      </c>
      <c r="B399" s="11" t="s">
        <v>1103</v>
      </c>
      <c r="C399" s="40" t="s">
        <v>1104</v>
      </c>
      <c r="D399" s="41" t="s">
        <v>1105</v>
      </c>
      <c r="E399" s="15" t="str">
        <f>VLOOKUP(B399,[1]Trang_tính1!$B$2:$O$18413,4,0)</f>
        <v>27/12/2002</v>
      </c>
      <c r="F399" s="9" t="s">
        <v>1106</v>
      </c>
      <c r="G399" s="17" t="s">
        <v>86</v>
      </c>
      <c r="H399" s="16">
        <v>0.4</v>
      </c>
      <c r="I399" s="15">
        <f t="shared" si="23"/>
        <v>3700000</v>
      </c>
      <c r="J399" s="28">
        <v>6300205052298</v>
      </c>
      <c r="K399" s="28" t="s">
        <v>1350</v>
      </c>
      <c r="L399" s="28" t="s">
        <v>1663</v>
      </c>
    </row>
    <row r="400" spans="1:12" x14ac:dyDescent="0.25">
      <c r="A400" s="9"/>
      <c r="B400" s="53"/>
      <c r="C400" s="54" t="s">
        <v>117</v>
      </c>
      <c r="D400" s="55">
        <f>A399</f>
        <v>38</v>
      </c>
      <c r="E400" s="64"/>
      <c r="F400" s="65"/>
      <c r="G400" s="66"/>
      <c r="H400" s="67"/>
      <c r="I400" s="59">
        <f>SUM(I362:I399)</f>
        <v>148300000</v>
      </c>
      <c r="J400" s="28"/>
      <c r="K400" s="28"/>
      <c r="L400" s="28"/>
    </row>
    <row r="401" spans="1:12" x14ac:dyDescent="0.25">
      <c r="A401" s="68" t="s">
        <v>80</v>
      </c>
      <c r="B401" s="53" t="s">
        <v>34</v>
      </c>
      <c r="C401" s="61"/>
      <c r="D401" s="62"/>
      <c r="E401" s="56"/>
      <c r="F401" s="57"/>
      <c r="G401" s="58"/>
      <c r="H401" s="17"/>
      <c r="I401" s="63"/>
      <c r="J401" s="28"/>
      <c r="K401" s="28"/>
      <c r="L401" s="28"/>
    </row>
    <row r="402" spans="1:12" x14ac:dyDescent="0.25">
      <c r="A402" s="9">
        <v>1</v>
      </c>
      <c r="B402" s="11" t="s">
        <v>192</v>
      </c>
      <c r="C402" s="40" t="s">
        <v>193</v>
      </c>
      <c r="D402" s="41" t="s">
        <v>45</v>
      </c>
      <c r="E402" s="15" t="str">
        <f>VLOOKUP(B402,[1]Trang_tính1!$B$2:$O$18413,4,0)</f>
        <v>10/04/2000</v>
      </c>
      <c r="F402" s="9" t="s">
        <v>415</v>
      </c>
      <c r="G402" s="17" t="s">
        <v>87</v>
      </c>
      <c r="H402" s="16">
        <v>0.5</v>
      </c>
      <c r="I402" s="15">
        <f>9000000*H402</f>
        <v>4500000</v>
      </c>
      <c r="J402" s="32" t="s">
        <v>1336</v>
      </c>
      <c r="K402" s="28" t="s">
        <v>1323</v>
      </c>
      <c r="L402" s="28" t="s">
        <v>1324</v>
      </c>
    </row>
    <row r="403" spans="1:12" x14ac:dyDescent="0.25">
      <c r="A403" s="9">
        <f t="shared" si="21"/>
        <v>2</v>
      </c>
      <c r="B403" s="11" t="s">
        <v>599</v>
      </c>
      <c r="C403" s="40" t="s">
        <v>600</v>
      </c>
      <c r="D403" s="41" t="s">
        <v>45</v>
      </c>
      <c r="E403" s="15" t="str">
        <f>VLOOKUP(B403,[1]Trang_tính1!$B$2:$O$18413,4,0)</f>
        <v>06/04/2000</v>
      </c>
      <c r="F403" s="10" t="s">
        <v>415</v>
      </c>
      <c r="G403" s="22" t="s">
        <v>121</v>
      </c>
      <c r="H403" s="16">
        <v>0.4</v>
      </c>
      <c r="I403" s="15">
        <f>9000000*H403</f>
        <v>3600000</v>
      </c>
      <c r="J403" s="28" t="s">
        <v>1664</v>
      </c>
      <c r="K403" s="28" t="s">
        <v>1416</v>
      </c>
      <c r="L403" s="28" t="s">
        <v>1535</v>
      </c>
    </row>
    <row r="404" spans="1:12" x14ac:dyDescent="0.25">
      <c r="A404" s="9">
        <f t="shared" si="21"/>
        <v>3</v>
      </c>
      <c r="B404" s="11" t="s">
        <v>597</v>
      </c>
      <c r="C404" s="40" t="s">
        <v>598</v>
      </c>
      <c r="D404" s="41" t="s">
        <v>85</v>
      </c>
      <c r="E404" s="15" t="str">
        <f>VLOOKUP(B404,[1]Trang_tính1!$B$2:$O$18413,4,0)</f>
        <v>08/09/2000</v>
      </c>
      <c r="F404" s="10" t="s">
        <v>508</v>
      </c>
      <c r="G404" s="17" t="s">
        <v>87</v>
      </c>
      <c r="H404" s="16">
        <v>0.5</v>
      </c>
      <c r="I404" s="15">
        <f>9000000*H404</f>
        <v>4500000</v>
      </c>
      <c r="J404" s="32" t="s">
        <v>1337</v>
      </c>
      <c r="K404" s="28" t="s">
        <v>1338</v>
      </c>
      <c r="L404" s="28" t="s">
        <v>1339</v>
      </c>
    </row>
    <row r="405" spans="1:12" ht="49.5" x14ac:dyDescent="0.25">
      <c r="A405" s="9">
        <f t="shared" si="21"/>
        <v>4</v>
      </c>
      <c r="B405" s="11" t="s">
        <v>201</v>
      </c>
      <c r="C405" s="40" t="s">
        <v>43</v>
      </c>
      <c r="D405" s="41" t="s">
        <v>57</v>
      </c>
      <c r="E405" s="15" t="str">
        <f>VLOOKUP(B405,[1]Trang_tính1!$B$2:$O$18413,4,0)</f>
        <v>28/02/2000</v>
      </c>
      <c r="F405" s="9" t="s">
        <v>416</v>
      </c>
      <c r="G405" s="22" t="s">
        <v>675</v>
      </c>
      <c r="H405" s="16">
        <v>0.5</v>
      </c>
      <c r="I405" s="15">
        <f>9000000*H405</f>
        <v>4500000</v>
      </c>
      <c r="J405" s="28">
        <v>31310001043707</v>
      </c>
      <c r="K405" s="28" t="s">
        <v>1323</v>
      </c>
      <c r="L405" s="28" t="s">
        <v>1324</v>
      </c>
    </row>
    <row r="406" spans="1:12" ht="66" x14ac:dyDescent="0.25">
      <c r="A406" s="9">
        <f t="shared" si="21"/>
        <v>5</v>
      </c>
      <c r="B406" s="11" t="s">
        <v>461</v>
      </c>
      <c r="C406" s="40" t="s">
        <v>462</v>
      </c>
      <c r="D406" s="41" t="s">
        <v>134</v>
      </c>
      <c r="E406" s="15" t="str">
        <f>VLOOKUP(B406,[1]Trang_tính1!$B$2:$O$18413,4,0)</f>
        <v>03/06/2001</v>
      </c>
      <c r="F406" s="9" t="s">
        <v>756</v>
      </c>
      <c r="G406" s="17" t="s">
        <v>758</v>
      </c>
      <c r="H406" s="16">
        <v>0.5</v>
      </c>
      <c r="I406" s="15">
        <f t="shared" ref="I406:I417" si="24">9250000*H406</f>
        <v>4625000</v>
      </c>
      <c r="J406" s="32" t="s">
        <v>1406</v>
      </c>
      <c r="K406" s="28" t="s">
        <v>1338</v>
      </c>
      <c r="L406" s="28" t="s">
        <v>1407</v>
      </c>
    </row>
    <row r="407" spans="1:12" x14ac:dyDescent="0.25">
      <c r="A407" s="9">
        <f t="shared" si="21"/>
        <v>6</v>
      </c>
      <c r="B407" s="11" t="s">
        <v>759</v>
      </c>
      <c r="C407" s="40" t="s">
        <v>250</v>
      </c>
      <c r="D407" s="41" t="s">
        <v>59</v>
      </c>
      <c r="E407" s="15" t="str">
        <f>VLOOKUP(B407,[1]Trang_tính1!$B$2:$O$18413,4,0)</f>
        <v>10/01/2001</v>
      </c>
      <c r="F407" s="9" t="s">
        <v>756</v>
      </c>
      <c r="G407" s="17" t="s">
        <v>86</v>
      </c>
      <c r="H407" s="16">
        <v>0.4</v>
      </c>
      <c r="I407" s="15">
        <f t="shared" si="24"/>
        <v>3700000</v>
      </c>
      <c r="J407" s="28">
        <v>31310001385773</v>
      </c>
      <c r="K407" s="28" t="s">
        <v>1323</v>
      </c>
      <c r="L407" s="28" t="s">
        <v>1324</v>
      </c>
    </row>
    <row r="408" spans="1:12" ht="66" x14ac:dyDescent="0.25">
      <c r="A408" s="9">
        <f t="shared" si="21"/>
        <v>7</v>
      </c>
      <c r="B408" s="11" t="s">
        <v>388</v>
      </c>
      <c r="C408" s="40" t="s">
        <v>389</v>
      </c>
      <c r="D408" s="41" t="s">
        <v>390</v>
      </c>
      <c r="E408" s="15" t="str">
        <f>VLOOKUP(B408,[1]Trang_tính1!$B$2:$O$18413,4,0)</f>
        <v>30/10/2001</v>
      </c>
      <c r="F408" s="9" t="s">
        <v>756</v>
      </c>
      <c r="G408" s="22" t="s">
        <v>1291</v>
      </c>
      <c r="H408" s="16">
        <v>0.4</v>
      </c>
      <c r="I408" s="15">
        <f t="shared" si="24"/>
        <v>3700000</v>
      </c>
      <c r="J408" s="28">
        <v>31310001226474</v>
      </c>
      <c r="K408" s="28" t="s">
        <v>1323</v>
      </c>
      <c r="L408" s="28" t="s">
        <v>1466</v>
      </c>
    </row>
    <row r="409" spans="1:12" x14ac:dyDescent="0.25">
      <c r="A409" s="9">
        <f t="shared" si="21"/>
        <v>8</v>
      </c>
      <c r="B409" s="11" t="s">
        <v>754</v>
      </c>
      <c r="C409" s="40" t="s">
        <v>755</v>
      </c>
      <c r="D409" s="41" t="s">
        <v>97</v>
      </c>
      <c r="E409" s="15" t="str">
        <f>VLOOKUP(B409,[1]Trang_tính1!$B$2:$O$18413,4,0)</f>
        <v>27/06/2001</v>
      </c>
      <c r="F409" s="9" t="s">
        <v>756</v>
      </c>
      <c r="G409" s="22" t="s">
        <v>121</v>
      </c>
      <c r="H409" s="16">
        <v>0.4</v>
      </c>
      <c r="I409" s="15">
        <f t="shared" si="24"/>
        <v>3700000</v>
      </c>
      <c r="J409" s="32" t="s">
        <v>1340</v>
      </c>
      <c r="K409" s="28" t="s">
        <v>1323</v>
      </c>
      <c r="L409" s="28" t="s">
        <v>1324</v>
      </c>
    </row>
    <row r="410" spans="1:12" ht="82.5" x14ac:dyDescent="0.25">
      <c r="A410" s="9">
        <f t="shared" si="21"/>
        <v>9</v>
      </c>
      <c r="B410" s="11" t="s">
        <v>837</v>
      </c>
      <c r="C410" s="40" t="s">
        <v>838</v>
      </c>
      <c r="D410" s="41" t="s">
        <v>27</v>
      </c>
      <c r="E410" s="15" t="str">
        <f>VLOOKUP(B410,[1]Trang_tính1!$B$2:$O$18413,4,0)</f>
        <v>07/12/2001</v>
      </c>
      <c r="F410" s="9" t="s">
        <v>839</v>
      </c>
      <c r="G410" s="22" t="s">
        <v>1297</v>
      </c>
      <c r="H410" s="16">
        <v>0.4</v>
      </c>
      <c r="I410" s="15">
        <f t="shared" si="24"/>
        <v>3700000</v>
      </c>
      <c r="J410" s="28">
        <v>19036747613015</v>
      </c>
      <c r="K410" s="28" t="s">
        <v>1345</v>
      </c>
      <c r="L410" s="28" t="s">
        <v>1665</v>
      </c>
    </row>
    <row r="411" spans="1:12" x14ac:dyDescent="0.25">
      <c r="A411" s="9">
        <f t="shared" ref="A411:A473" si="25">A410+1</f>
        <v>10</v>
      </c>
      <c r="B411" s="11" t="s">
        <v>845</v>
      </c>
      <c r="C411" s="40" t="s">
        <v>846</v>
      </c>
      <c r="D411" s="41" t="s">
        <v>847</v>
      </c>
      <c r="E411" s="15" t="str">
        <f>VLOOKUP(B411,[1]Trang_tính1!$B$2:$O$18413,4,0)</f>
        <v>10/01/2001</v>
      </c>
      <c r="F411" s="9" t="s">
        <v>848</v>
      </c>
      <c r="G411" s="22" t="s">
        <v>121</v>
      </c>
      <c r="H411" s="16">
        <v>0.4</v>
      </c>
      <c r="I411" s="15">
        <f t="shared" si="24"/>
        <v>3700000</v>
      </c>
      <c r="J411" s="28">
        <v>19036331726015</v>
      </c>
      <c r="K411" s="28" t="s">
        <v>1345</v>
      </c>
      <c r="L411" s="28" t="s">
        <v>1666</v>
      </c>
    </row>
    <row r="412" spans="1:12" x14ac:dyDescent="0.25">
      <c r="A412" s="9">
        <f t="shared" si="25"/>
        <v>11</v>
      </c>
      <c r="B412" s="11" t="s">
        <v>858</v>
      </c>
      <c r="C412" s="40" t="s">
        <v>859</v>
      </c>
      <c r="D412" s="41" t="s">
        <v>5</v>
      </c>
      <c r="E412" s="15" t="str">
        <f>VLOOKUP(B412,[1]Trang_tính1!$B$2:$O$18413,4,0)</f>
        <v>26/09/2001</v>
      </c>
      <c r="F412" s="9" t="s">
        <v>848</v>
      </c>
      <c r="G412" s="22" t="s">
        <v>121</v>
      </c>
      <c r="H412" s="16">
        <v>0.4</v>
      </c>
      <c r="I412" s="15">
        <f t="shared" si="24"/>
        <v>3700000</v>
      </c>
      <c r="J412" s="28" t="s">
        <v>1667</v>
      </c>
      <c r="K412" s="28" t="s">
        <v>1416</v>
      </c>
      <c r="L412" s="28" t="s">
        <v>1668</v>
      </c>
    </row>
    <row r="413" spans="1:12" x14ac:dyDescent="0.25">
      <c r="A413" s="9">
        <f t="shared" si="25"/>
        <v>12</v>
      </c>
      <c r="B413" s="11" t="s">
        <v>1093</v>
      </c>
      <c r="C413" s="40" t="s">
        <v>1094</v>
      </c>
      <c r="D413" s="41" t="s">
        <v>259</v>
      </c>
      <c r="E413" s="15" t="str">
        <f>VLOOKUP(B413,[1]Trang_tính1!$B$2:$O$18413,4,0)</f>
        <v>20/02/2002</v>
      </c>
      <c r="F413" s="9" t="s">
        <v>1095</v>
      </c>
      <c r="G413" s="17" t="s">
        <v>86</v>
      </c>
      <c r="H413" s="16">
        <v>0.4</v>
      </c>
      <c r="I413" s="15">
        <f t="shared" si="24"/>
        <v>3700000</v>
      </c>
      <c r="J413" s="28">
        <v>4605205179360</v>
      </c>
      <c r="K413" s="28" t="s">
        <v>1350</v>
      </c>
      <c r="L413" s="28" t="s">
        <v>1669</v>
      </c>
    </row>
    <row r="414" spans="1:12" ht="115.5" x14ac:dyDescent="0.25">
      <c r="A414" s="9">
        <f t="shared" si="25"/>
        <v>13</v>
      </c>
      <c r="B414" s="11" t="s">
        <v>1210</v>
      </c>
      <c r="C414" s="40" t="s">
        <v>1211</v>
      </c>
      <c r="D414" s="41" t="s">
        <v>427</v>
      </c>
      <c r="E414" s="15" t="str">
        <f>VLOOKUP(B414,[1]Trang_tính1!$B$2:$O$18413,4,0)</f>
        <v>01/10/2001</v>
      </c>
      <c r="F414" s="9" t="s">
        <v>1095</v>
      </c>
      <c r="G414" s="17" t="s">
        <v>1305</v>
      </c>
      <c r="H414" s="16">
        <v>0.4</v>
      </c>
      <c r="I414" s="15">
        <f t="shared" si="24"/>
        <v>3700000</v>
      </c>
      <c r="J414" s="28">
        <v>4809205352330</v>
      </c>
      <c r="K414" s="28" t="s">
        <v>1350</v>
      </c>
      <c r="L414" s="28" t="s">
        <v>1670</v>
      </c>
    </row>
    <row r="415" spans="1:12" x14ac:dyDescent="0.25">
      <c r="A415" s="9">
        <f t="shared" si="25"/>
        <v>14</v>
      </c>
      <c r="B415" s="11" t="s">
        <v>1109</v>
      </c>
      <c r="C415" s="40" t="s">
        <v>1110</v>
      </c>
      <c r="D415" s="41" t="s">
        <v>457</v>
      </c>
      <c r="E415" s="15" t="str">
        <f>VLOOKUP(B415,[1]Trang_tính1!$B$2:$O$18413,4,0)</f>
        <v>29/07/2002</v>
      </c>
      <c r="F415" s="9" t="s">
        <v>1095</v>
      </c>
      <c r="G415" s="17" t="s">
        <v>87</v>
      </c>
      <c r="H415" s="16">
        <v>0.5</v>
      </c>
      <c r="I415" s="15">
        <f t="shared" si="24"/>
        <v>4625000</v>
      </c>
      <c r="J415" s="28" t="s">
        <v>1313</v>
      </c>
      <c r="K415" s="28" t="s">
        <v>1302</v>
      </c>
      <c r="L415" s="28" t="s">
        <v>1392</v>
      </c>
    </row>
    <row r="416" spans="1:12" x14ac:dyDescent="0.25">
      <c r="A416" s="9">
        <f t="shared" si="25"/>
        <v>15</v>
      </c>
      <c r="B416" s="11" t="s">
        <v>1096</v>
      </c>
      <c r="C416" s="40" t="s">
        <v>1097</v>
      </c>
      <c r="D416" s="41" t="s">
        <v>139</v>
      </c>
      <c r="E416" s="15" t="str">
        <f>VLOOKUP(B416,[1]Trang_tính1!$B$2:$O$18413,4,0)</f>
        <v>03/08/2002</v>
      </c>
      <c r="F416" s="9" t="s">
        <v>1098</v>
      </c>
      <c r="G416" s="17" t="s">
        <v>86</v>
      </c>
      <c r="H416" s="16">
        <v>0.4</v>
      </c>
      <c r="I416" s="15">
        <f t="shared" si="24"/>
        <v>3700000</v>
      </c>
      <c r="J416" s="28">
        <v>1017334167</v>
      </c>
      <c r="K416" s="28" t="s">
        <v>1302</v>
      </c>
      <c r="L416" s="28" t="s">
        <v>1316</v>
      </c>
    </row>
    <row r="417" spans="1:12" x14ac:dyDescent="0.25">
      <c r="A417" s="9">
        <f>A416+1</f>
        <v>16</v>
      </c>
      <c r="B417" s="11" t="s">
        <v>1214</v>
      </c>
      <c r="C417" s="40" t="s">
        <v>1215</v>
      </c>
      <c r="D417" s="41" t="s">
        <v>33</v>
      </c>
      <c r="E417" s="15" t="str">
        <f>VLOOKUP(B417,[1]Trang_tính1!$B$2:$O$18413,4,0)</f>
        <v>13/02/2002</v>
      </c>
      <c r="F417" s="9" t="s">
        <v>1216</v>
      </c>
      <c r="G417" s="17" t="s">
        <v>86</v>
      </c>
      <c r="H417" s="16">
        <v>0.4</v>
      </c>
      <c r="I417" s="15">
        <f t="shared" si="24"/>
        <v>3700000</v>
      </c>
      <c r="J417" s="28" t="s">
        <v>1314</v>
      </c>
      <c r="K417" s="28" t="s">
        <v>1302</v>
      </c>
      <c r="L417" s="28" t="s">
        <v>1392</v>
      </c>
    </row>
    <row r="418" spans="1:12" x14ac:dyDescent="0.25">
      <c r="A418" s="9"/>
      <c r="B418" s="53"/>
      <c r="C418" s="54" t="s">
        <v>117</v>
      </c>
      <c r="D418" s="55">
        <f>A417</f>
        <v>16</v>
      </c>
      <c r="E418" s="64"/>
      <c r="F418" s="65"/>
      <c r="G418" s="66"/>
      <c r="H418" s="67"/>
      <c r="I418" s="59">
        <f>SUM(I402:I417)</f>
        <v>63350000</v>
      </c>
      <c r="J418" s="28"/>
      <c r="K418" s="28"/>
      <c r="L418" s="28"/>
    </row>
    <row r="419" spans="1:12" x14ac:dyDescent="0.25">
      <c r="A419" s="68" t="s">
        <v>485</v>
      </c>
      <c r="B419" s="53" t="s">
        <v>11</v>
      </c>
      <c r="C419" s="61"/>
      <c r="D419" s="62"/>
      <c r="E419" s="56"/>
      <c r="F419" s="57"/>
      <c r="G419" s="58"/>
      <c r="H419" s="17"/>
      <c r="I419" s="63"/>
      <c r="J419" s="28"/>
      <c r="K419" s="28"/>
      <c r="L419" s="28"/>
    </row>
    <row r="420" spans="1:12" ht="66" x14ac:dyDescent="0.25">
      <c r="A420" s="9">
        <v>1</v>
      </c>
      <c r="B420" s="11" t="s">
        <v>633</v>
      </c>
      <c r="C420" s="40" t="s">
        <v>55</v>
      </c>
      <c r="D420" s="41" t="s">
        <v>35</v>
      </c>
      <c r="E420" s="15" t="str">
        <f>VLOOKUP(B420,[1]Trang_tính1!$B$2:$O$18413,4,0)</f>
        <v>16/02/2000</v>
      </c>
      <c r="F420" s="9" t="s">
        <v>480</v>
      </c>
      <c r="G420" s="22" t="s">
        <v>1291</v>
      </c>
      <c r="H420" s="16">
        <v>0.4</v>
      </c>
      <c r="I420" s="15">
        <f t="shared" ref="I420:I429" si="26">9000000*H420</f>
        <v>3600000</v>
      </c>
      <c r="J420" s="28" t="s">
        <v>1671</v>
      </c>
      <c r="K420" s="28" t="s">
        <v>1338</v>
      </c>
      <c r="L420" s="28" t="s">
        <v>1672</v>
      </c>
    </row>
    <row r="421" spans="1:12" ht="82.5" x14ac:dyDescent="0.25">
      <c r="A421" s="9">
        <f t="shared" si="25"/>
        <v>2</v>
      </c>
      <c r="B421" s="11" t="s">
        <v>260</v>
      </c>
      <c r="C421" s="40" t="s">
        <v>261</v>
      </c>
      <c r="D421" s="41" t="s">
        <v>27</v>
      </c>
      <c r="E421" s="15" t="str">
        <f>VLOOKUP(B421,[1]Trang_tính1!$B$2:$O$18413,4,0)</f>
        <v>16/06/2000</v>
      </c>
      <c r="F421" s="9" t="s">
        <v>419</v>
      </c>
      <c r="G421" s="17" t="s">
        <v>631</v>
      </c>
      <c r="H421" s="16">
        <v>0.4</v>
      </c>
      <c r="I421" s="15">
        <f t="shared" si="26"/>
        <v>3600000</v>
      </c>
      <c r="J421" s="28">
        <v>31410003003430</v>
      </c>
      <c r="K421" s="28" t="s">
        <v>1323</v>
      </c>
      <c r="L421" s="28" t="s">
        <v>1535</v>
      </c>
    </row>
    <row r="422" spans="1:12" ht="66" x14ac:dyDescent="0.25">
      <c r="A422" s="9">
        <f t="shared" si="25"/>
        <v>3</v>
      </c>
      <c r="B422" s="11" t="s">
        <v>617</v>
      </c>
      <c r="C422" s="40" t="s">
        <v>175</v>
      </c>
      <c r="D422" s="41" t="s">
        <v>6</v>
      </c>
      <c r="E422" s="15" t="str">
        <f>VLOOKUP(B422,[1]Trang_tính1!$B$2:$O$18413,4,0)</f>
        <v>25/02/2000</v>
      </c>
      <c r="F422" s="9" t="s">
        <v>419</v>
      </c>
      <c r="G422" s="22" t="s">
        <v>1291</v>
      </c>
      <c r="H422" s="16">
        <v>0.4</v>
      </c>
      <c r="I422" s="15">
        <f t="shared" si="26"/>
        <v>3600000</v>
      </c>
      <c r="J422" s="28" t="s">
        <v>1673</v>
      </c>
      <c r="K422" s="28" t="s">
        <v>1335</v>
      </c>
      <c r="L422" s="28" t="s">
        <v>1420</v>
      </c>
    </row>
    <row r="423" spans="1:12" x14ac:dyDescent="0.25">
      <c r="A423" s="9">
        <f t="shared" si="25"/>
        <v>4</v>
      </c>
      <c r="B423" s="11" t="s">
        <v>479</v>
      </c>
      <c r="C423" s="40" t="s">
        <v>115</v>
      </c>
      <c r="D423" s="41" t="s">
        <v>49</v>
      </c>
      <c r="E423" s="15" t="str">
        <f>VLOOKUP(B423,[1]Trang_tính1!$B$2:$O$18413,4,0)</f>
        <v>11/08/2000</v>
      </c>
      <c r="F423" s="9" t="s">
        <v>419</v>
      </c>
      <c r="G423" s="17" t="s">
        <v>86</v>
      </c>
      <c r="H423" s="16">
        <v>0.4</v>
      </c>
      <c r="I423" s="15">
        <f t="shared" si="26"/>
        <v>3600000</v>
      </c>
      <c r="J423" s="28">
        <v>31310001026629</v>
      </c>
      <c r="K423" s="28" t="s">
        <v>1323</v>
      </c>
      <c r="L423" s="28" t="s">
        <v>1674</v>
      </c>
    </row>
    <row r="424" spans="1:12" x14ac:dyDescent="0.25">
      <c r="A424" s="9">
        <f t="shared" si="25"/>
        <v>5</v>
      </c>
      <c r="B424" s="11" t="s">
        <v>267</v>
      </c>
      <c r="C424" s="40" t="s">
        <v>268</v>
      </c>
      <c r="D424" s="41" t="s">
        <v>63</v>
      </c>
      <c r="E424" s="15" t="str">
        <f>VLOOKUP(B424,[1]Trang_tính1!$B$2:$O$18413,4,0)</f>
        <v>20/04/2000</v>
      </c>
      <c r="F424" s="9" t="s">
        <v>419</v>
      </c>
      <c r="G424" s="17" t="s">
        <v>86</v>
      </c>
      <c r="H424" s="16">
        <v>0.4</v>
      </c>
      <c r="I424" s="15">
        <f t="shared" si="26"/>
        <v>3600000</v>
      </c>
      <c r="J424" s="32" t="s">
        <v>1341</v>
      </c>
      <c r="K424" s="28" t="s">
        <v>1323</v>
      </c>
      <c r="L424" s="28" t="s">
        <v>1324</v>
      </c>
    </row>
    <row r="425" spans="1:12" x14ac:dyDescent="0.25">
      <c r="A425" s="9">
        <f t="shared" si="25"/>
        <v>6</v>
      </c>
      <c r="B425" s="11" t="s">
        <v>262</v>
      </c>
      <c r="C425" s="40" t="s">
        <v>263</v>
      </c>
      <c r="D425" s="41" t="s">
        <v>109</v>
      </c>
      <c r="E425" s="15" t="str">
        <f>VLOOKUP(B425,[1]Trang_tính1!$B$2:$O$18413,4,0)</f>
        <v>21/09/2000</v>
      </c>
      <c r="F425" s="9" t="s">
        <v>417</v>
      </c>
      <c r="G425" s="17" t="s">
        <v>86</v>
      </c>
      <c r="H425" s="16">
        <v>0.4</v>
      </c>
      <c r="I425" s="15">
        <f t="shared" si="26"/>
        <v>3600000</v>
      </c>
      <c r="J425" s="28">
        <v>31310001025662</v>
      </c>
      <c r="K425" s="28" t="s">
        <v>1323</v>
      </c>
      <c r="L425" s="28" t="s">
        <v>1324</v>
      </c>
    </row>
    <row r="426" spans="1:12" ht="66" x14ac:dyDescent="0.25">
      <c r="A426" s="9">
        <f t="shared" si="25"/>
        <v>7</v>
      </c>
      <c r="B426" s="11" t="s">
        <v>632</v>
      </c>
      <c r="C426" s="40" t="s">
        <v>115</v>
      </c>
      <c r="D426" s="41" t="s">
        <v>53</v>
      </c>
      <c r="E426" s="15" t="str">
        <f>VLOOKUP(B426,[1]Trang_tính1!$B$2:$O$18413,4,0)</f>
        <v>29/08/2000</v>
      </c>
      <c r="F426" s="9" t="s">
        <v>417</v>
      </c>
      <c r="G426" s="22" t="s">
        <v>1291</v>
      </c>
      <c r="H426" s="16">
        <v>0.4</v>
      </c>
      <c r="I426" s="15">
        <f t="shared" si="26"/>
        <v>3600000</v>
      </c>
      <c r="J426" s="28">
        <v>700014383766</v>
      </c>
      <c r="K426" s="28" t="s">
        <v>1675</v>
      </c>
      <c r="L426" s="28" t="s">
        <v>1535</v>
      </c>
    </row>
    <row r="427" spans="1:12" ht="66" x14ac:dyDescent="0.25">
      <c r="A427" s="9">
        <f t="shared" si="25"/>
        <v>8</v>
      </c>
      <c r="B427" s="11" t="s">
        <v>629</v>
      </c>
      <c r="C427" s="40" t="s">
        <v>630</v>
      </c>
      <c r="D427" s="41" t="s">
        <v>9</v>
      </c>
      <c r="E427" s="15" t="str">
        <f>VLOOKUP(B427,[1]Trang_tính1!$B$2:$O$18413,4,0)</f>
        <v>20/11/2000</v>
      </c>
      <c r="F427" s="9" t="s">
        <v>391</v>
      </c>
      <c r="G427" s="22" t="s">
        <v>1291</v>
      </c>
      <c r="H427" s="16">
        <v>0.4</v>
      </c>
      <c r="I427" s="15">
        <f t="shared" si="26"/>
        <v>3600000</v>
      </c>
      <c r="J427" s="28">
        <v>185224759</v>
      </c>
      <c r="K427" s="28" t="s">
        <v>1378</v>
      </c>
      <c r="L427" s="28" t="s">
        <v>1645</v>
      </c>
    </row>
    <row r="428" spans="1:12" x14ac:dyDescent="0.25">
      <c r="A428" s="9">
        <f t="shared" si="25"/>
        <v>9</v>
      </c>
      <c r="B428" s="11" t="s">
        <v>264</v>
      </c>
      <c r="C428" s="40" t="s">
        <v>265</v>
      </c>
      <c r="D428" s="41" t="s">
        <v>211</v>
      </c>
      <c r="E428" s="15" t="str">
        <f>VLOOKUP(B428,[1]Trang_tính1!$B$2:$O$18413,4,0)</f>
        <v>08/03/2000</v>
      </c>
      <c r="F428" s="9" t="s">
        <v>391</v>
      </c>
      <c r="G428" s="22" t="s">
        <v>125</v>
      </c>
      <c r="H428" s="16">
        <v>0.4</v>
      </c>
      <c r="I428" s="15">
        <f t="shared" si="26"/>
        <v>3600000</v>
      </c>
      <c r="J428" s="28">
        <v>106867114657</v>
      </c>
      <c r="K428" s="28" t="s">
        <v>1605</v>
      </c>
      <c r="L428" s="28" t="s">
        <v>1676</v>
      </c>
    </row>
    <row r="429" spans="1:12" x14ac:dyDescent="0.25">
      <c r="A429" s="9">
        <f t="shared" si="25"/>
        <v>10</v>
      </c>
      <c r="B429" s="11" t="s">
        <v>266</v>
      </c>
      <c r="C429" s="40" t="s">
        <v>210</v>
      </c>
      <c r="D429" s="41" t="s">
        <v>93</v>
      </c>
      <c r="E429" s="15" t="str">
        <f>VLOOKUP(B429,[1]Trang_tính1!$B$2:$O$18413,4,0)</f>
        <v>30/08/2000</v>
      </c>
      <c r="F429" s="9" t="s">
        <v>391</v>
      </c>
      <c r="G429" s="22" t="s">
        <v>121</v>
      </c>
      <c r="H429" s="16">
        <v>0.4</v>
      </c>
      <c r="I429" s="15">
        <f t="shared" si="26"/>
        <v>3600000</v>
      </c>
      <c r="J429" s="28">
        <v>31310001026328</v>
      </c>
      <c r="K429" s="28" t="s">
        <v>1323</v>
      </c>
      <c r="L429" s="28" t="s">
        <v>1324</v>
      </c>
    </row>
    <row r="430" spans="1:12" ht="82.5" x14ac:dyDescent="0.25">
      <c r="A430" s="9">
        <f t="shared" si="25"/>
        <v>11</v>
      </c>
      <c r="B430" s="11" t="s">
        <v>751</v>
      </c>
      <c r="C430" s="40" t="s">
        <v>55</v>
      </c>
      <c r="D430" s="41" t="s">
        <v>91</v>
      </c>
      <c r="E430" s="15" t="str">
        <f>VLOOKUP(B430,[1]Trang_tính1!$B$2:$O$18413,4,0)</f>
        <v>28/08/2001</v>
      </c>
      <c r="F430" s="9" t="s">
        <v>733</v>
      </c>
      <c r="G430" s="17" t="s">
        <v>752</v>
      </c>
      <c r="H430" s="16">
        <v>0.5</v>
      </c>
      <c r="I430" s="15">
        <f t="shared" ref="I430:I473" si="27">9250000*H430</f>
        <v>4625000</v>
      </c>
      <c r="J430" s="28">
        <v>31410003901659</v>
      </c>
      <c r="K430" s="28" t="s">
        <v>1323</v>
      </c>
      <c r="L430" s="28" t="s">
        <v>1677</v>
      </c>
    </row>
    <row r="431" spans="1:12" ht="66" x14ac:dyDescent="0.25">
      <c r="A431" s="9">
        <f t="shared" si="25"/>
        <v>12</v>
      </c>
      <c r="B431" s="11" t="s">
        <v>749</v>
      </c>
      <c r="C431" s="40" t="s">
        <v>750</v>
      </c>
      <c r="D431" s="41" t="s">
        <v>16</v>
      </c>
      <c r="E431" s="15" t="str">
        <f>VLOOKUP(B431,[1]Trang_tính1!$B$2:$O$18413,4,0)</f>
        <v>05/02/2001</v>
      </c>
      <c r="F431" s="9" t="s">
        <v>733</v>
      </c>
      <c r="G431" s="22" t="s">
        <v>1291</v>
      </c>
      <c r="H431" s="16">
        <v>0.4</v>
      </c>
      <c r="I431" s="15">
        <f t="shared" si="27"/>
        <v>3700000</v>
      </c>
      <c r="J431" s="28" t="s">
        <v>1678</v>
      </c>
      <c r="K431" s="28" t="s">
        <v>1416</v>
      </c>
      <c r="L431" s="28" t="s">
        <v>1679</v>
      </c>
    </row>
    <row r="432" spans="1:12" ht="33" x14ac:dyDescent="0.25">
      <c r="A432" s="9">
        <f t="shared" si="25"/>
        <v>13</v>
      </c>
      <c r="B432" s="11" t="s">
        <v>732</v>
      </c>
      <c r="C432" s="40" t="s">
        <v>92</v>
      </c>
      <c r="D432" s="41" t="s">
        <v>243</v>
      </c>
      <c r="E432" s="15" t="str">
        <f>VLOOKUP(B432,[1]Trang_tính1!$B$2:$O$18413,4,0)</f>
        <v>04/08/2001</v>
      </c>
      <c r="F432" s="9" t="s">
        <v>733</v>
      </c>
      <c r="G432" s="22" t="s">
        <v>734</v>
      </c>
      <c r="H432" s="16">
        <v>0.5</v>
      </c>
      <c r="I432" s="15">
        <f t="shared" si="27"/>
        <v>4625000</v>
      </c>
      <c r="J432" s="28">
        <v>19034773491014</v>
      </c>
      <c r="K432" s="28" t="s">
        <v>1430</v>
      </c>
      <c r="L432" s="28" t="s">
        <v>1533</v>
      </c>
    </row>
    <row r="433" spans="1:12" x14ac:dyDescent="0.25">
      <c r="A433" s="9">
        <f t="shared" si="25"/>
        <v>14</v>
      </c>
      <c r="B433" s="11" t="s">
        <v>481</v>
      </c>
      <c r="C433" s="40" t="s">
        <v>482</v>
      </c>
      <c r="D433" s="41" t="s">
        <v>20</v>
      </c>
      <c r="E433" s="15" t="str">
        <f>VLOOKUP(B433,[1]Trang_tính1!$B$2:$O$18413,4,0)</f>
        <v>12/06/2001</v>
      </c>
      <c r="F433" s="9" t="s">
        <v>836</v>
      </c>
      <c r="G433" s="22" t="s">
        <v>121</v>
      </c>
      <c r="H433" s="16">
        <v>0.4</v>
      </c>
      <c r="I433" s="15">
        <f t="shared" si="27"/>
        <v>3700000</v>
      </c>
      <c r="J433" s="28">
        <v>57010004013537</v>
      </c>
      <c r="K433" s="28" t="s">
        <v>1323</v>
      </c>
      <c r="L433" s="28" t="s">
        <v>1634</v>
      </c>
    </row>
    <row r="434" spans="1:12" ht="82.5" x14ac:dyDescent="0.25">
      <c r="A434" s="9">
        <f t="shared" si="25"/>
        <v>15</v>
      </c>
      <c r="B434" s="11" t="s">
        <v>737</v>
      </c>
      <c r="C434" s="40" t="s">
        <v>738</v>
      </c>
      <c r="D434" s="41" t="s">
        <v>39</v>
      </c>
      <c r="E434" s="15" t="str">
        <f>VLOOKUP(B434,[1]Trang_tính1!$B$2:$O$18413,4,0)</f>
        <v>03/05/2001</v>
      </c>
      <c r="F434" s="9" t="s">
        <v>736</v>
      </c>
      <c r="G434" s="17" t="s">
        <v>739</v>
      </c>
      <c r="H434" s="16">
        <v>0.5</v>
      </c>
      <c r="I434" s="15">
        <f t="shared" si="27"/>
        <v>4625000</v>
      </c>
      <c r="J434" s="28">
        <v>1013966525</v>
      </c>
      <c r="K434" s="28" t="s">
        <v>1302</v>
      </c>
      <c r="L434" s="28" t="s">
        <v>1680</v>
      </c>
    </row>
    <row r="435" spans="1:12" ht="82.5" x14ac:dyDescent="0.25">
      <c r="A435" s="9">
        <f t="shared" si="25"/>
        <v>16</v>
      </c>
      <c r="B435" s="11" t="s">
        <v>395</v>
      </c>
      <c r="C435" s="40" t="s">
        <v>396</v>
      </c>
      <c r="D435" s="41" t="s">
        <v>200</v>
      </c>
      <c r="E435" s="15" t="str">
        <f>VLOOKUP(B435,[1]Trang_tính1!$B$2:$O$18413,4,0)</f>
        <v>08/12/2001</v>
      </c>
      <c r="F435" s="9" t="s">
        <v>736</v>
      </c>
      <c r="G435" s="17" t="s">
        <v>835</v>
      </c>
      <c r="H435" s="16">
        <v>0.5</v>
      </c>
      <c r="I435" s="15">
        <f t="shared" si="27"/>
        <v>4625000</v>
      </c>
      <c r="J435" s="28">
        <v>5205205173972</v>
      </c>
      <c r="K435" s="28" t="s">
        <v>1350</v>
      </c>
      <c r="L435" s="28" t="s">
        <v>1681</v>
      </c>
    </row>
    <row r="436" spans="1:12" ht="66" x14ac:dyDescent="0.25">
      <c r="A436" s="9">
        <f t="shared" si="25"/>
        <v>17</v>
      </c>
      <c r="B436" s="11" t="s">
        <v>740</v>
      </c>
      <c r="C436" s="40" t="s">
        <v>741</v>
      </c>
      <c r="D436" s="41" t="s">
        <v>111</v>
      </c>
      <c r="E436" s="15" t="str">
        <f>VLOOKUP(B436,[1]Trang_tính1!$B$2:$O$18413,4,0)</f>
        <v>06/11/2001</v>
      </c>
      <c r="F436" s="9" t="s">
        <v>736</v>
      </c>
      <c r="G436" s="22" t="s">
        <v>1291</v>
      </c>
      <c r="H436" s="16">
        <v>0.4</v>
      </c>
      <c r="I436" s="15">
        <f t="shared" si="27"/>
        <v>3700000</v>
      </c>
      <c r="J436" s="28">
        <v>1021222534</v>
      </c>
      <c r="K436" s="28" t="s">
        <v>1302</v>
      </c>
      <c r="L436" s="28" t="s">
        <v>1682</v>
      </c>
    </row>
    <row r="437" spans="1:12" x14ac:dyDescent="0.25">
      <c r="A437" s="9">
        <f t="shared" si="25"/>
        <v>18</v>
      </c>
      <c r="B437" s="11" t="s">
        <v>393</v>
      </c>
      <c r="C437" s="40" t="s">
        <v>149</v>
      </c>
      <c r="D437" s="41" t="s">
        <v>106</v>
      </c>
      <c r="E437" s="15" t="str">
        <f>VLOOKUP(B437,[1]Trang_tính1!$B$2:$O$18413,4,0)</f>
        <v>08/02/2001</v>
      </c>
      <c r="F437" s="9" t="s">
        <v>736</v>
      </c>
      <c r="G437" s="22" t="s">
        <v>121</v>
      </c>
      <c r="H437" s="16">
        <v>0.4</v>
      </c>
      <c r="I437" s="15">
        <f t="shared" si="27"/>
        <v>3700000</v>
      </c>
      <c r="J437" s="28">
        <v>5906205226809</v>
      </c>
      <c r="K437" s="28" t="s">
        <v>1350</v>
      </c>
      <c r="L437" s="28" t="s">
        <v>1683</v>
      </c>
    </row>
    <row r="438" spans="1:12" x14ac:dyDescent="0.25">
      <c r="A438" s="9">
        <f t="shared" si="25"/>
        <v>19</v>
      </c>
      <c r="B438" s="11" t="s">
        <v>735</v>
      </c>
      <c r="C438" s="40" t="s">
        <v>184</v>
      </c>
      <c r="D438" s="41" t="s">
        <v>81</v>
      </c>
      <c r="E438" s="15" t="str">
        <f>VLOOKUP(B438,[1]Trang_tính1!$B$2:$O$18413,4,0)</f>
        <v>19/02/2001</v>
      </c>
      <c r="F438" s="9" t="s">
        <v>736</v>
      </c>
      <c r="G438" s="22" t="s">
        <v>121</v>
      </c>
      <c r="H438" s="16">
        <v>0.4</v>
      </c>
      <c r="I438" s="15">
        <f t="shared" si="27"/>
        <v>3700000</v>
      </c>
      <c r="J438" s="28">
        <v>107869963348</v>
      </c>
      <c r="K438" s="28" t="s">
        <v>1423</v>
      </c>
      <c r="L438" s="28" t="s">
        <v>1684</v>
      </c>
    </row>
    <row r="439" spans="1:12" ht="66" x14ac:dyDescent="0.25">
      <c r="A439" s="9">
        <f t="shared" si="25"/>
        <v>20</v>
      </c>
      <c r="B439" s="11" t="s">
        <v>753</v>
      </c>
      <c r="C439" s="40" t="s">
        <v>55</v>
      </c>
      <c r="D439" s="41" t="s">
        <v>228</v>
      </c>
      <c r="E439" s="15" t="str">
        <f>VLOOKUP(B439,[1]Trang_tính1!$B$2:$O$18413,4,0)</f>
        <v>12/01/2001</v>
      </c>
      <c r="F439" s="9" t="s">
        <v>736</v>
      </c>
      <c r="G439" s="22" t="s">
        <v>1291</v>
      </c>
      <c r="H439" s="16">
        <v>0.4</v>
      </c>
      <c r="I439" s="15">
        <f t="shared" si="27"/>
        <v>3700000</v>
      </c>
      <c r="J439" s="28">
        <v>31310001258732</v>
      </c>
      <c r="K439" s="28" t="s">
        <v>1323</v>
      </c>
      <c r="L439" s="28" t="s">
        <v>1324</v>
      </c>
    </row>
    <row r="440" spans="1:12" ht="82.5" x14ac:dyDescent="0.25">
      <c r="A440" s="9">
        <f t="shared" si="25"/>
        <v>21</v>
      </c>
      <c r="B440" s="11" t="s">
        <v>747</v>
      </c>
      <c r="C440" s="40" t="s">
        <v>748</v>
      </c>
      <c r="D440" s="41" t="s">
        <v>305</v>
      </c>
      <c r="E440" s="15" t="str">
        <f>VLOOKUP(B440,[1]Trang_tính1!$B$2:$O$18413,4,0)</f>
        <v>02/03/2001</v>
      </c>
      <c r="F440" s="9" t="s">
        <v>731</v>
      </c>
      <c r="G440" s="22" t="s">
        <v>1298</v>
      </c>
      <c r="H440" s="16">
        <v>0.4</v>
      </c>
      <c r="I440" s="15">
        <f t="shared" si="27"/>
        <v>3700000</v>
      </c>
      <c r="J440" s="28" t="s">
        <v>1685</v>
      </c>
      <c r="K440" s="28" t="s">
        <v>1338</v>
      </c>
      <c r="L440" s="28" t="s">
        <v>1686</v>
      </c>
    </row>
    <row r="441" spans="1:12" ht="66" x14ac:dyDescent="0.25">
      <c r="A441" s="9">
        <f t="shared" si="25"/>
        <v>22</v>
      </c>
      <c r="B441" s="11" t="s">
        <v>745</v>
      </c>
      <c r="C441" s="40" t="s">
        <v>746</v>
      </c>
      <c r="D441" s="41" t="s">
        <v>85</v>
      </c>
      <c r="E441" s="15" t="str">
        <f>VLOOKUP(B441,[1]Trang_tính1!$B$2:$O$18413,4,0)</f>
        <v>23/01/2001</v>
      </c>
      <c r="F441" s="9" t="s">
        <v>731</v>
      </c>
      <c r="G441" s="22" t="s">
        <v>1292</v>
      </c>
      <c r="H441" s="16">
        <v>0.4</v>
      </c>
      <c r="I441" s="15">
        <f t="shared" si="27"/>
        <v>3700000</v>
      </c>
      <c r="J441" s="28">
        <v>19036333825010</v>
      </c>
      <c r="K441" s="28" t="s">
        <v>1430</v>
      </c>
      <c r="L441" s="28" t="s">
        <v>1687</v>
      </c>
    </row>
    <row r="442" spans="1:12" ht="66" x14ac:dyDescent="0.25">
      <c r="A442" s="9">
        <f t="shared" si="25"/>
        <v>23</v>
      </c>
      <c r="B442" s="11" t="s">
        <v>728</v>
      </c>
      <c r="C442" s="40" t="s">
        <v>729</v>
      </c>
      <c r="D442" s="41" t="s">
        <v>730</v>
      </c>
      <c r="E442" s="15" t="str">
        <f>VLOOKUP(B442,[1]Trang_tính1!$B$2:$O$18413,4,0)</f>
        <v>10/10/2001</v>
      </c>
      <c r="F442" s="9" t="s">
        <v>731</v>
      </c>
      <c r="G442" s="22" t="s">
        <v>1291</v>
      </c>
      <c r="H442" s="16">
        <v>0.4</v>
      </c>
      <c r="I442" s="15">
        <f t="shared" si="27"/>
        <v>3700000</v>
      </c>
      <c r="J442" s="28">
        <v>1016014661</v>
      </c>
      <c r="K442" s="28" t="s">
        <v>1416</v>
      </c>
      <c r="L442" s="28" t="s">
        <v>1688</v>
      </c>
    </row>
    <row r="443" spans="1:12" x14ac:dyDescent="0.25">
      <c r="A443" s="9">
        <f t="shared" si="25"/>
        <v>24</v>
      </c>
      <c r="B443" s="11" t="s">
        <v>394</v>
      </c>
      <c r="C443" s="40" t="s">
        <v>55</v>
      </c>
      <c r="D443" s="41" t="s">
        <v>200</v>
      </c>
      <c r="E443" s="15" t="str">
        <f>VLOOKUP(B443,[1]Trang_tính1!$B$2:$O$18413,4,0)</f>
        <v>25/04/2001</v>
      </c>
      <c r="F443" s="9" t="s">
        <v>727</v>
      </c>
      <c r="G443" s="17" t="s">
        <v>87</v>
      </c>
      <c r="H443" s="16">
        <v>0.5</v>
      </c>
      <c r="I443" s="15">
        <f t="shared" si="27"/>
        <v>4625000</v>
      </c>
      <c r="J443" s="28">
        <v>31310001226456</v>
      </c>
      <c r="K443" s="28" t="s">
        <v>1323</v>
      </c>
      <c r="L443" s="28" t="s">
        <v>1443</v>
      </c>
    </row>
    <row r="444" spans="1:12" x14ac:dyDescent="0.25">
      <c r="A444" s="9">
        <f t="shared" si="25"/>
        <v>25</v>
      </c>
      <c r="B444" s="11" t="s">
        <v>418</v>
      </c>
      <c r="C444" s="40" t="s">
        <v>10</v>
      </c>
      <c r="D444" s="41" t="s">
        <v>25</v>
      </c>
      <c r="E444" s="15" t="str">
        <f>VLOOKUP(B444,[1]Trang_tính1!$B$2:$O$18413,4,0)</f>
        <v>26/06/2001</v>
      </c>
      <c r="F444" s="9" t="s">
        <v>727</v>
      </c>
      <c r="G444" s="17" t="s">
        <v>86</v>
      </c>
      <c r="H444" s="16">
        <v>0.4</v>
      </c>
      <c r="I444" s="15">
        <f t="shared" si="27"/>
        <v>3700000</v>
      </c>
      <c r="J444" s="28">
        <v>31310001226270</v>
      </c>
      <c r="K444" s="28" t="s">
        <v>1323</v>
      </c>
      <c r="L444" s="28" t="s">
        <v>1324</v>
      </c>
    </row>
    <row r="445" spans="1:12" ht="66" x14ac:dyDescent="0.25">
      <c r="A445" s="9">
        <f t="shared" si="25"/>
        <v>26</v>
      </c>
      <c r="B445" s="11" t="s">
        <v>742</v>
      </c>
      <c r="C445" s="40" t="s">
        <v>363</v>
      </c>
      <c r="D445" s="41" t="s">
        <v>743</v>
      </c>
      <c r="E445" s="15" t="str">
        <f>VLOOKUP(B445,[1]Trang_tính1!$B$2:$O$18413,4,0)</f>
        <v>26/03/2001</v>
      </c>
      <c r="F445" s="9" t="s">
        <v>727</v>
      </c>
      <c r="G445" s="22" t="s">
        <v>1291</v>
      </c>
      <c r="H445" s="16">
        <v>0.4</v>
      </c>
      <c r="I445" s="15">
        <f t="shared" si="27"/>
        <v>3700000</v>
      </c>
      <c r="J445" s="28">
        <v>31310001434684</v>
      </c>
      <c r="K445" s="28" t="s">
        <v>1323</v>
      </c>
      <c r="L445" s="28" t="s">
        <v>1324</v>
      </c>
    </row>
    <row r="446" spans="1:12" ht="66" x14ac:dyDescent="0.25">
      <c r="A446" s="9">
        <f t="shared" si="25"/>
        <v>27</v>
      </c>
      <c r="B446" s="11" t="s">
        <v>512</v>
      </c>
      <c r="C446" s="40" t="s">
        <v>513</v>
      </c>
      <c r="D446" s="41" t="s">
        <v>457</v>
      </c>
      <c r="E446" s="15" t="str">
        <f>VLOOKUP(B446,[1]Trang_tính1!$B$2:$O$18413,4,0)</f>
        <v>10/01/2001</v>
      </c>
      <c r="F446" s="9" t="s">
        <v>727</v>
      </c>
      <c r="G446" s="22" t="s">
        <v>1292</v>
      </c>
      <c r="H446" s="16">
        <v>0.4</v>
      </c>
      <c r="I446" s="15">
        <f t="shared" si="27"/>
        <v>3700000</v>
      </c>
      <c r="J446" s="28">
        <v>8214017</v>
      </c>
      <c r="K446" s="28" t="s">
        <v>1325</v>
      </c>
      <c r="L446" s="28" t="s">
        <v>1689</v>
      </c>
    </row>
    <row r="447" spans="1:12" ht="66" x14ac:dyDescent="0.25">
      <c r="A447" s="9">
        <f t="shared" si="25"/>
        <v>28</v>
      </c>
      <c r="B447" s="11" t="s">
        <v>744</v>
      </c>
      <c r="C447" s="40" t="s">
        <v>280</v>
      </c>
      <c r="D447" s="41" t="s">
        <v>730</v>
      </c>
      <c r="E447" s="15" t="str">
        <f>VLOOKUP(B447,[1]Trang_tính1!$B$2:$O$18413,4,0)</f>
        <v>07/04/2001</v>
      </c>
      <c r="F447" s="9" t="s">
        <v>727</v>
      </c>
      <c r="G447" s="22" t="s">
        <v>1291</v>
      </c>
      <c r="H447" s="16">
        <v>0.4</v>
      </c>
      <c r="I447" s="15">
        <f t="shared" si="27"/>
        <v>3700000</v>
      </c>
      <c r="J447" s="28" t="s">
        <v>1690</v>
      </c>
      <c r="K447" s="28" t="s">
        <v>1302</v>
      </c>
      <c r="L447" s="28" t="s">
        <v>1329</v>
      </c>
    </row>
    <row r="448" spans="1:12" x14ac:dyDescent="0.25">
      <c r="A448" s="9">
        <f t="shared" si="25"/>
        <v>29</v>
      </c>
      <c r="B448" s="11" t="s">
        <v>397</v>
      </c>
      <c r="C448" s="40" t="s">
        <v>398</v>
      </c>
      <c r="D448" s="41" t="s">
        <v>399</v>
      </c>
      <c r="E448" s="15" t="str">
        <f>VLOOKUP(B448,[1]Trang_tính1!$B$2:$O$18413,4,0)</f>
        <v>05/06/2001</v>
      </c>
      <c r="F448" s="9" t="s">
        <v>400</v>
      </c>
      <c r="G448" s="17" t="s">
        <v>86</v>
      </c>
      <c r="H448" s="16">
        <v>0.4</v>
      </c>
      <c r="I448" s="15">
        <f t="shared" si="27"/>
        <v>3700000</v>
      </c>
      <c r="J448" s="28">
        <v>4704205414993</v>
      </c>
      <c r="K448" s="28" t="s">
        <v>1350</v>
      </c>
      <c r="L448" s="28" t="s">
        <v>1691</v>
      </c>
    </row>
    <row r="449" spans="1:12" ht="66" x14ac:dyDescent="0.25">
      <c r="A449" s="9">
        <f t="shared" si="25"/>
        <v>30</v>
      </c>
      <c r="B449" s="11" t="s">
        <v>904</v>
      </c>
      <c r="C449" s="40" t="s">
        <v>905</v>
      </c>
      <c r="D449" s="41" t="s">
        <v>39</v>
      </c>
      <c r="E449" s="15" t="str">
        <f>VLOOKUP(B449,[1]Trang_tính1!$B$2:$O$18413,4,0)</f>
        <v>07/11/2001</v>
      </c>
      <c r="F449" s="9" t="s">
        <v>906</v>
      </c>
      <c r="G449" s="22" t="s">
        <v>1294</v>
      </c>
      <c r="H449" s="16">
        <v>0.4</v>
      </c>
      <c r="I449" s="15">
        <f t="shared" si="27"/>
        <v>3700000</v>
      </c>
      <c r="J449" s="28" t="s">
        <v>1692</v>
      </c>
      <c r="K449" s="28" t="s">
        <v>1302</v>
      </c>
      <c r="L449" s="28" t="s">
        <v>1693</v>
      </c>
    </row>
    <row r="450" spans="1:12" ht="66" x14ac:dyDescent="0.25">
      <c r="A450" s="9">
        <f t="shared" si="25"/>
        <v>31</v>
      </c>
      <c r="B450" s="11" t="s">
        <v>914</v>
      </c>
      <c r="C450" s="40" t="s">
        <v>915</v>
      </c>
      <c r="D450" s="41" t="s">
        <v>91</v>
      </c>
      <c r="E450" s="15" t="str">
        <f>VLOOKUP(B450,[1]Trang_tính1!$B$2:$O$18413,4,0)</f>
        <v>09/12/2001</v>
      </c>
      <c r="F450" s="9" t="s">
        <v>906</v>
      </c>
      <c r="G450" s="22" t="s">
        <v>1291</v>
      </c>
      <c r="H450" s="16">
        <v>0.4</v>
      </c>
      <c r="I450" s="15">
        <f t="shared" si="27"/>
        <v>3700000</v>
      </c>
      <c r="J450" s="28" t="s">
        <v>1694</v>
      </c>
      <c r="K450" s="28" t="s">
        <v>1338</v>
      </c>
      <c r="L450" s="28" t="s">
        <v>1695</v>
      </c>
    </row>
    <row r="451" spans="1:12" ht="82.5" x14ac:dyDescent="0.25">
      <c r="A451" s="9">
        <f t="shared" si="25"/>
        <v>32</v>
      </c>
      <c r="B451" s="11" t="s">
        <v>920</v>
      </c>
      <c r="C451" s="40" t="s">
        <v>921</v>
      </c>
      <c r="D451" s="41" t="s">
        <v>6</v>
      </c>
      <c r="E451" s="15" t="str">
        <f>VLOOKUP(B451,[1]Trang_tính1!$B$2:$O$18413,4,0)</f>
        <v>18/02/2001</v>
      </c>
      <c r="F451" s="9" t="s">
        <v>906</v>
      </c>
      <c r="G451" s="22" t="s">
        <v>922</v>
      </c>
      <c r="H451" s="16">
        <v>0.5</v>
      </c>
      <c r="I451" s="15">
        <f t="shared" si="27"/>
        <v>4625000</v>
      </c>
      <c r="J451" s="28" t="s">
        <v>1696</v>
      </c>
      <c r="K451" s="28" t="s">
        <v>1302</v>
      </c>
      <c r="L451" s="28" t="s">
        <v>1697</v>
      </c>
    </row>
    <row r="452" spans="1:12" ht="66" x14ac:dyDescent="0.25">
      <c r="A452" s="9">
        <f t="shared" si="25"/>
        <v>33</v>
      </c>
      <c r="B452" s="11" t="s">
        <v>907</v>
      </c>
      <c r="C452" s="40" t="s">
        <v>908</v>
      </c>
      <c r="D452" s="41" t="s">
        <v>39</v>
      </c>
      <c r="E452" s="15" t="str">
        <f>VLOOKUP(B452,[1]Trang_tính1!$B$2:$O$18413,4,0)</f>
        <v>24/12/2001</v>
      </c>
      <c r="F452" s="9" t="s">
        <v>392</v>
      </c>
      <c r="G452" s="22" t="s">
        <v>1291</v>
      </c>
      <c r="H452" s="16">
        <v>0.4</v>
      </c>
      <c r="I452" s="15">
        <f t="shared" si="27"/>
        <v>3700000</v>
      </c>
      <c r="J452" s="28">
        <v>10417557</v>
      </c>
      <c r="K452" s="28" t="s">
        <v>1325</v>
      </c>
      <c r="L452" s="28" t="s">
        <v>1698</v>
      </c>
    </row>
    <row r="453" spans="1:12" ht="66" x14ac:dyDescent="0.25">
      <c r="A453" s="9">
        <f t="shared" si="25"/>
        <v>34</v>
      </c>
      <c r="B453" s="11" t="s">
        <v>909</v>
      </c>
      <c r="C453" s="40" t="s">
        <v>910</v>
      </c>
      <c r="D453" s="41" t="s">
        <v>911</v>
      </c>
      <c r="E453" s="15" t="str">
        <f>VLOOKUP(B453,[1]Trang_tính1!$B$2:$O$18413,4,0)</f>
        <v>02/04/2001</v>
      </c>
      <c r="F453" s="9" t="s">
        <v>392</v>
      </c>
      <c r="G453" s="22" t="s">
        <v>1294</v>
      </c>
      <c r="H453" s="16">
        <v>0.4</v>
      </c>
      <c r="I453" s="15">
        <f t="shared" si="27"/>
        <v>3700000</v>
      </c>
      <c r="J453" s="28">
        <v>19035145341018</v>
      </c>
      <c r="K453" s="28" t="s">
        <v>1345</v>
      </c>
      <c r="L453" s="28" t="s">
        <v>1699</v>
      </c>
    </row>
    <row r="454" spans="1:12" ht="66" x14ac:dyDescent="0.25">
      <c r="A454" s="9">
        <f t="shared" si="25"/>
        <v>35</v>
      </c>
      <c r="B454" s="11" t="s">
        <v>912</v>
      </c>
      <c r="C454" s="40" t="s">
        <v>913</v>
      </c>
      <c r="D454" s="41" t="s">
        <v>507</v>
      </c>
      <c r="E454" s="15" t="str">
        <f>VLOOKUP(B454,[1]Trang_tính1!$B$2:$O$18413,4,0)</f>
        <v>22/05/2001</v>
      </c>
      <c r="F454" s="9" t="s">
        <v>392</v>
      </c>
      <c r="G454" s="22" t="s">
        <v>1291</v>
      </c>
      <c r="H454" s="16">
        <v>0.4</v>
      </c>
      <c r="I454" s="15">
        <f t="shared" si="27"/>
        <v>3700000</v>
      </c>
      <c r="J454" s="32" t="s">
        <v>1342</v>
      </c>
      <c r="K454" s="28" t="s">
        <v>1302</v>
      </c>
      <c r="L454" s="28" t="s">
        <v>1343</v>
      </c>
    </row>
    <row r="455" spans="1:12" ht="66" x14ac:dyDescent="0.25">
      <c r="A455" s="9">
        <f t="shared" si="25"/>
        <v>36</v>
      </c>
      <c r="B455" s="11" t="s">
        <v>916</v>
      </c>
      <c r="C455" s="40" t="s">
        <v>917</v>
      </c>
      <c r="D455" s="41" t="s">
        <v>16</v>
      </c>
      <c r="E455" s="15" t="str">
        <f>VLOOKUP(B455,[1]Trang_tính1!$B$2:$O$18413,4,0)</f>
        <v>11/05/2001</v>
      </c>
      <c r="F455" s="9" t="s">
        <v>392</v>
      </c>
      <c r="G455" s="22" t="s">
        <v>1293</v>
      </c>
      <c r="H455" s="16">
        <v>0.4</v>
      </c>
      <c r="I455" s="15">
        <f t="shared" si="27"/>
        <v>3700000</v>
      </c>
      <c r="J455" s="28" t="s">
        <v>1700</v>
      </c>
      <c r="K455" s="28" t="s">
        <v>1338</v>
      </c>
      <c r="L455" s="28" t="s">
        <v>1701</v>
      </c>
    </row>
    <row r="456" spans="1:12" ht="66" x14ac:dyDescent="0.25">
      <c r="A456" s="9">
        <f t="shared" si="25"/>
        <v>37</v>
      </c>
      <c r="B456" s="11" t="s">
        <v>918</v>
      </c>
      <c r="C456" s="40" t="s">
        <v>919</v>
      </c>
      <c r="D456" s="41" t="s">
        <v>35</v>
      </c>
      <c r="E456" s="15" t="str">
        <f>VLOOKUP(B456,[1]Trang_tính1!$B$2:$O$18413,4,0)</f>
        <v>06/05/2001</v>
      </c>
      <c r="F456" s="9" t="s">
        <v>392</v>
      </c>
      <c r="G456" s="22" t="s">
        <v>1291</v>
      </c>
      <c r="H456" s="16">
        <v>0.4</v>
      </c>
      <c r="I456" s="15">
        <f t="shared" si="27"/>
        <v>3700000</v>
      </c>
      <c r="J456" s="32" t="s">
        <v>1344</v>
      </c>
      <c r="K456" s="28" t="s">
        <v>1345</v>
      </c>
      <c r="L456" s="28" t="s">
        <v>1346</v>
      </c>
    </row>
    <row r="457" spans="1:12" ht="66" x14ac:dyDescent="0.25">
      <c r="A457" s="9">
        <f t="shared" si="25"/>
        <v>38</v>
      </c>
      <c r="B457" s="11" t="s">
        <v>923</v>
      </c>
      <c r="C457" s="40" t="s">
        <v>924</v>
      </c>
      <c r="D457" s="41" t="s">
        <v>50</v>
      </c>
      <c r="E457" s="15" t="str">
        <f>VLOOKUP(B457,[1]Trang_tính1!$B$2:$O$18413,4,0)</f>
        <v>24/10/2001</v>
      </c>
      <c r="F457" s="9" t="s">
        <v>392</v>
      </c>
      <c r="G457" s="22" t="s">
        <v>1293</v>
      </c>
      <c r="H457" s="16">
        <v>0.4</v>
      </c>
      <c r="I457" s="15">
        <f t="shared" si="27"/>
        <v>3700000</v>
      </c>
      <c r="J457" s="28">
        <v>19034799501018</v>
      </c>
      <c r="K457" s="28" t="s">
        <v>1430</v>
      </c>
      <c r="L457" s="28" t="s">
        <v>1702</v>
      </c>
    </row>
    <row r="458" spans="1:12" ht="66" x14ac:dyDescent="0.25">
      <c r="A458" s="9">
        <f t="shared" si="25"/>
        <v>39</v>
      </c>
      <c r="B458" s="11" t="s">
        <v>925</v>
      </c>
      <c r="C458" s="40" t="s">
        <v>926</v>
      </c>
      <c r="D458" s="41" t="s">
        <v>20</v>
      </c>
      <c r="E458" s="15" t="str">
        <f>VLOOKUP(B458,[1]Trang_tính1!$B$2:$O$18413,4,0)</f>
        <v>13/08/2001</v>
      </c>
      <c r="F458" s="9" t="s">
        <v>392</v>
      </c>
      <c r="G458" s="22" t="s">
        <v>1291</v>
      </c>
      <c r="H458" s="16">
        <v>0.4</v>
      </c>
      <c r="I458" s="15">
        <f t="shared" si="27"/>
        <v>3700000</v>
      </c>
      <c r="J458" s="28" t="s">
        <v>1703</v>
      </c>
      <c r="K458" s="28" t="s">
        <v>1525</v>
      </c>
      <c r="L458" s="28" t="s">
        <v>1704</v>
      </c>
    </row>
    <row r="459" spans="1:12" ht="66" x14ac:dyDescent="0.25">
      <c r="A459" s="9">
        <f t="shared" si="25"/>
        <v>40</v>
      </c>
      <c r="B459" s="11" t="s">
        <v>927</v>
      </c>
      <c r="C459" s="40" t="s">
        <v>166</v>
      </c>
      <c r="D459" s="41" t="s">
        <v>110</v>
      </c>
      <c r="E459" s="15" t="str">
        <f>VLOOKUP(B459,[1]Trang_tính1!$B$2:$O$18413,4,0)</f>
        <v>10/05/2001</v>
      </c>
      <c r="F459" s="9" t="s">
        <v>392</v>
      </c>
      <c r="G459" s="22" t="s">
        <v>1291</v>
      </c>
      <c r="H459" s="16">
        <v>0.4</v>
      </c>
      <c r="I459" s="15">
        <f t="shared" si="27"/>
        <v>3700000</v>
      </c>
      <c r="J459" s="28">
        <v>10479387</v>
      </c>
      <c r="K459" s="28" t="s">
        <v>1325</v>
      </c>
      <c r="L459" s="28" t="s">
        <v>1705</v>
      </c>
    </row>
    <row r="460" spans="1:12" ht="66" x14ac:dyDescent="0.25">
      <c r="A460" s="9">
        <f t="shared" si="25"/>
        <v>41</v>
      </c>
      <c r="B460" s="11" t="s">
        <v>928</v>
      </c>
      <c r="C460" s="40" t="s">
        <v>929</v>
      </c>
      <c r="D460" s="41" t="s">
        <v>0</v>
      </c>
      <c r="E460" s="15" t="str">
        <f>VLOOKUP(B460,[1]Trang_tính1!$B$2:$O$18413,4,0)</f>
        <v>26/10/2001</v>
      </c>
      <c r="F460" s="9" t="s">
        <v>392</v>
      </c>
      <c r="G460" s="22" t="s">
        <v>1291</v>
      </c>
      <c r="H460" s="16">
        <v>0.4</v>
      </c>
      <c r="I460" s="15">
        <f t="shared" si="27"/>
        <v>3700000</v>
      </c>
      <c r="J460" s="28">
        <v>31310001269929</v>
      </c>
      <c r="K460" s="28" t="s">
        <v>1323</v>
      </c>
      <c r="L460" s="28" t="s">
        <v>1324</v>
      </c>
    </row>
    <row r="461" spans="1:12" ht="66" x14ac:dyDescent="0.25">
      <c r="A461" s="9">
        <f t="shared" si="25"/>
        <v>42</v>
      </c>
      <c r="B461" s="11" t="s">
        <v>930</v>
      </c>
      <c r="C461" s="40" t="s">
        <v>931</v>
      </c>
      <c r="D461" s="41" t="s">
        <v>40</v>
      </c>
      <c r="E461" s="15" t="str">
        <f>VLOOKUP(B461,[1]Trang_tính1!$B$2:$O$18413,4,0)</f>
        <v>29/04/2001</v>
      </c>
      <c r="F461" s="9" t="s">
        <v>392</v>
      </c>
      <c r="G461" s="22" t="s">
        <v>1291</v>
      </c>
      <c r="H461" s="16">
        <v>0.4</v>
      </c>
      <c r="I461" s="15">
        <f t="shared" si="27"/>
        <v>3700000</v>
      </c>
      <c r="J461" s="28">
        <v>108867322161</v>
      </c>
      <c r="K461" s="28" t="s">
        <v>1423</v>
      </c>
      <c r="L461" s="28" t="s">
        <v>1706</v>
      </c>
    </row>
    <row r="462" spans="1:12" ht="66" x14ac:dyDescent="0.25">
      <c r="A462" s="9">
        <f t="shared" si="25"/>
        <v>43</v>
      </c>
      <c r="B462" s="11" t="s">
        <v>932</v>
      </c>
      <c r="C462" s="40" t="s">
        <v>933</v>
      </c>
      <c r="D462" s="41" t="s">
        <v>23</v>
      </c>
      <c r="E462" s="15" t="str">
        <f>VLOOKUP(B462,[1]Trang_tính1!$B$2:$O$18413,4,0)</f>
        <v>24/02/2001</v>
      </c>
      <c r="F462" s="9" t="s">
        <v>392</v>
      </c>
      <c r="G462" s="22" t="s">
        <v>1291</v>
      </c>
      <c r="H462" s="16">
        <v>0.4</v>
      </c>
      <c r="I462" s="15">
        <f t="shared" si="27"/>
        <v>3700000</v>
      </c>
      <c r="J462" s="28">
        <v>31310001269992</v>
      </c>
      <c r="K462" s="28" t="s">
        <v>1323</v>
      </c>
      <c r="L462" s="28" t="s">
        <v>1324</v>
      </c>
    </row>
    <row r="463" spans="1:12" ht="66" x14ac:dyDescent="0.25">
      <c r="A463" s="9">
        <f t="shared" si="25"/>
        <v>44</v>
      </c>
      <c r="B463" s="11" t="s">
        <v>828</v>
      </c>
      <c r="C463" s="40" t="s">
        <v>829</v>
      </c>
      <c r="D463" s="41" t="s">
        <v>489</v>
      </c>
      <c r="E463" s="15" t="str">
        <f>VLOOKUP(B463,[1]Trang_tính1!$B$2:$O$18413,4,0)</f>
        <v>22/10/2001</v>
      </c>
      <c r="F463" s="9" t="s">
        <v>830</v>
      </c>
      <c r="G463" s="22" t="s">
        <v>1291</v>
      </c>
      <c r="H463" s="16">
        <v>0.4</v>
      </c>
      <c r="I463" s="15">
        <f t="shared" si="27"/>
        <v>3700000</v>
      </c>
      <c r="J463" s="28" t="s">
        <v>1707</v>
      </c>
      <c r="K463" s="28" t="s">
        <v>1338</v>
      </c>
      <c r="L463" s="28" t="s">
        <v>1708</v>
      </c>
    </row>
    <row r="464" spans="1:12" ht="66" x14ac:dyDescent="0.25">
      <c r="A464" s="9">
        <f t="shared" si="25"/>
        <v>45</v>
      </c>
      <c r="B464" s="11" t="s">
        <v>1184</v>
      </c>
      <c r="C464" s="40" t="s">
        <v>1185</v>
      </c>
      <c r="D464" s="41" t="s">
        <v>1186</v>
      </c>
      <c r="E464" s="15" t="str">
        <f>VLOOKUP(B464,[1]Trang_tính1!$B$2:$O$18413,4,0)</f>
        <v>21/11/2002</v>
      </c>
      <c r="F464" s="9" t="s">
        <v>1187</v>
      </c>
      <c r="G464" s="17" t="s">
        <v>1188</v>
      </c>
      <c r="H464" s="16">
        <v>0.5</v>
      </c>
      <c r="I464" s="15">
        <f t="shared" si="27"/>
        <v>4625000</v>
      </c>
      <c r="J464" s="28">
        <v>1017598487</v>
      </c>
      <c r="K464" s="28" t="s">
        <v>1302</v>
      </c>
      <c r="L464" s="28" t="s">
        <v>1709</v>
      </c>
    </row>
    <row r="465" spans="1:12" ht="49.5" x14ac:dyDescent="0.25">
      <c r="A465" s="9">
        <f t="shared" si="25"/>
        <v>46</v>
      </c>
      <c r="B465" s="11" t="s">
        <v>1191</v>
      </c>
      <c r="C465" s="40" t="s">
        <v>128</v>
      </c>
      <c r="D465" s="41" t="s">
        <v>35</v>
      </c>
      <c r="E465" s="15" t="str">
        <f>VLOOKUP(B465,[1]Trang_tính1!$B$2:$O$18413,4,0)</f>
        <v>21/10/2002</v>
      </c>
      <c r="F465" s="9" t="s">
        <v>1192</v>
      </c>
      <c r="G465" s="22" t="s">
        <v>625</v>
      </c>
      <c r="H465" s="16">
        <v>0.5</v>
      </c>
      <c r="I465" s="15">
        <f t="shared" si="27"/>
        <v>4625000</v>
      </c>
      <c r="J465" s="28">
        <v>1017509922</v>
      </c>
      <c r="K465" s="28" t="s">
        <v>1302</v>
      </c>
      <c r="L465" s="28" t="s">
        <v>1710</v>
      </c>
    </row>
    <row r="466" spans="1:12" x14ac:dyDescent="0.25">
      <c r="A466" s="9">
        <f t="shared" si="25"/>
        <v>47</v>
      </c>
      <c r="B466" s="11" t="s">
        <v>1189</v>
      </c>
      <c r="C466" s="40" t="s">
        <v>60</v>
      </c>
      <c r="D466" s="41" t="s">
        <v>21</v>
      </c>
      <c r="E466" s="15" t="str">
        <f>VLOOKUP(B466,[1]Trang_tính1!$B$2:$O$18413,4,0)</f>
        <v>21/04/2002</v>
      </c>
      <c r="F466" s="9" t="s">
        <v>1190</v>
      </c>
      <c r="G466" s="22" t="s">
        <v>125</v>
      </c>
      <c r="H466" s="16">
        <v>0.4</v>
      </c>
      <c r="I466" s="15">
        <f t="shared" si="27"/>
        <v>3700000</v>
      </c>
      <c r="J466" s="28">
        <v>1017598490</v>
      </c>
      <c r="K466" s="28" t="s">
        <v>1493</v>
      </c>
      <c r="L466" s="28" t="s">
        <v>1711</v>
      </c>
    </row>
    <row r="467" spans="1:12" x14ac:dyDescent="0.25">
      <c r="A467" s="9">
        <f t="shared" si="25"/>
        <v>48</v>
      </c>
      <c r="B467" s="11" t="s">
        <v>1193</v>
      </c>
      <c r="C467" s="40" t="s">
        <v>1194</v>
      </c>
      <c r="D467" s="41" t="s">
        <v>216</v>
      </c>
      <c r="E467" s="15" t="str">
        <f>VLOOKUP(B467,[1]Trang_tính1!$B$2:$O$18413,4,0)</f>
        <v>29/09/2002</v>
      </c>
      <c r="F467" s="9" t="s">
        <v>1190</v>
      </c>
      <c r="G467" s="17" t="s">
        <v>86</v>
      </c>
      <c r="H467" s="16">
        <v>0.4</v>
      </c>
      <c r="I467" s="15">
        <f t="shared" si="27"/>
        <v>3700000</v>
      </c>
      <c r="J467" s="28">
        <v>1017598537</v>
      </c>
      <c r="K467" s="28" t="s">
        <v>1302</v>
      </c>
      <c r="L467" s="28" t="s">
        <v>1303</v>
      </c>
    </row>
    <row r="468" spans="1:12" ht="66" x14ac:dyDescent="0.25">
      <c r="A468" s="9">
        <f t="shared" si="25"/>
        <v>49</v>
      </c>
      <c r="B468" s="11" t="s">
        <v>1089</v>
      </c>
      <c r="C468" s="40" t="s">
        <v>1090</v>
      </c>
      <c r="D468" s="41" t="s">
        <v>243</v>
      </c>
      <c r="E468" s="15" t="str">
        <f>VLOOKUP(B468,[1]Trang_tính1!$B$2:$O$18413,4,0)</f>
        <v>03/02/2002</v>
      </c>
      <c r="F468" s="9" t="s">
        <v>1091</v>
      </c>
      <c r="G468" s="22" t="s">
        <v>1092</v>
      </c>
      <c r="H468" s="16">
        <v>0.5</v>
      </c>
      <c r="I468" s="15">
        <f t="shared" si="27"/>
        <v>4625000</v>
      </c>
      <c r="J468" s="28">
        <v>1017334018</v>
      </c>
      <c r="K468" s="28" t="s">
        <v>1302</v>
      </c>
      <c r="L468" s="28" t="s">
        <v>1712</v>
      </c>
    </row>
    <row r="469" spans="1:12" ht="82.5" x14ac:dyDescent="0.25">
      <c r="A469" s="9">
        <f t="shared" si="25"/>
        <v>50</v>
      </c>
      <c r="B469" s="11" t="s">
        <v>1009</v>
      </c>
      <c r="C469" s="40" t="s">
        <v>1010</v>
      </c>
      <c r="D469" s="41" t="s">
        <v>110</v>
      </c>
      <c r="E469" s="15" t="str">
        <f>VLOOKUP(B469,[1]Trang_tính1!$B$2:$O$18413,4,0)</f>
        <v>20/07/2002</v>
      </c>
      <c r="F469" s="9" t="s">
        <v>1011</v>
      </c>
      <c r="G469" s="17" t="s">
        <v>1012</v>
      </c>
      <c r="H469" s="16">
        <v>0.5</v>
      </c>
      <c r="I469" s="15">
        <f t="shared" si="27"/>
        <v>4625000</v>
      </c>
      <c r="J469" s="28">
        <v>5210205141379</v>
      </c>
      <c r="K469" s="28" t="s">
        <v>1350</v>
      </c>
      <c r="L469" s="28" t="s">
        <v>1713</v>
      </c>
    </row>
    <row r="470" spans="1:12" ht="66" x14ac:dyDescent="0.25">
      <c r="A470" s="9">
        <f t="shared" si="25"/>
        <v>51</v>
      </c>
      <c r="B470" s="11" t="s">
        <v>1075</v>
      </c>
      <c r="C470" s="40" t="s">
        <v>1076</v>
      </c>
      <c r="D470" s="41" t="s">
        <v>1077</v>
      </c>
      <c r="E470" s="15" t="str">
        <f>VLOOKUP(B470,[1]Trang_tính1!$B$2:$O$18413,4,0)</f>
        <v>28/06/2002</v>
      </c>
      <c r="F470" s="9" t="s">
        <v>1078</v>
      </c>
      <c r="G470" s="22" t="s">
        <v>1291</v>
      </c>
      <c r="H470" s="16">
        <v>0.4</v>
      </c>
      <c r="I470" s="15">
        <f t="shared" si="27"/>
        <v>3700000</v>
      </c>
      <c r="J470" s="28" t="s">
        <v>1714</v>
      </c>
      <c r="K470" s="28" t="s">
        <v>1338</v>
      </c>
      <c r="L470" s="28" t="s">
        <v>1715</v>
      </c>
    </row>
    <row r="471" spans="1:12" x14ac:dyDescent="0.25">
      <c r="A471" s="9">
        <f t="shared" si="25"/>
        <v>52</v>
      </c>
      <c r="B471" s="11" t="s">
        <v>1195</v>
      </c>
      <c r="C471" s="40" t="s">
        <v>1196</v>
      </c>
      <c r="D471" s="41" t="s">
        <v>1197</v>
      </c>
      <c r="E471" s="15" t="str">
        <f>VLOOKUP(B471,[1]Trang_tính1!$B$2:$O$18413,4,0)</f>
        <v>25/11/2002</v>
      </c>
      <c r="F471" s="9" t="s">
        <v>1198</v>
      </c>
      <c r="G471" s="22" t="s">
        <v>125</v>
      </c>
      <c r="H471" s="16">
        <v>0.4</v>
      </c>
      <c r="I471" s="15">
        <f t="shared" si="27"/>
        <v>3700000</v>
      </c>
      <c r="J471" s="28">
        <v>1017598673</v>
      </c>
      <c r="K471" s="28" t="s">
        <v>1302</v>
      </c>
      <c r="L471" s="28" t="s">
        <v>1316</v>
      </c>
    </row>
    <row r="472" spans="1:12" ht="66" x14ac:dyDescent="0.25">
      <c r="A472" s="9">
        <f t="shared" si="25"/>
        <v>53</v>
      </c>
      <c r="B472" s="11" t="s">
        <v>1199</v>
      </c>
      <c r="C472" s="40" t="s">
        <v>1200</v>
      </c>
      <c r="D472" s="41" t="s">
        <v>81</v>
      </c>
      <c r="E472" s="15" t="str">
        <f>VLOOKUP(B472,[1]Trang_tính1!$B$2:$O$18413,4,0)</f>
        <v>02/10/2002</v>
      </c>
      <c r="F472" s="9" t="s">
        <v>1201</v>
      </c>
      <c r="G472" s="22" t="s">
        <v>1202</v>
      </c>
      <c r="H472" s="16">
        <v>0.5</v>
      </c>
      <c r="I472" s="15">
        <f t="shared" si="27"/>
        <v>4625000</v>
      </c>
      <c r="J472" s="28">
        <v>1017598694</v>
      </c>
      <c r="K472" s="28" t="s">
        <v>1302</v>
      </c>
      <c r="L472" s="28" t="s">
        <v>1316</v>
      </c>
    </row>
    <row r="473" spans="1:12" ht="66" x14ac:dyDescent="0.25">
      <c r="A473" s="9">
        <f t="shared" si="25"/>
        <v>54</v>
      </c>
      <c r="B473" s="11" t="s">
        <v>1203</v>
      </c>
      <c r="C473" s="40" t="s">
        <v>1204</v>
      </c>
      <c r="D473" s="41" t="s">
        <v>81</v>
      </c>
      <c r="E473" s="15" t="str">
        <f>VLOOKUP(B473,[1]Trang_tính1!$B$2:$O$18413,4,0)</f>
        <v>02/09/2002</v>
      </c>
      <c r="F473" s="9" t="s">
        <v>1201</v>
      </c>
      <c r="G473" s="22" t="s">
        <v>1291</v>
      </c>
      <c r="H473" s="16">
        <v>0.4</v>
      </c>
      <c r="I473" s="15">
        <f t="shared" si="27"/>
        <v>3700000</v>
      </c>
      <c r="J473" s="28">
        <v>1017598695</v>
      </c>
      <c r="K473" s="28" t="s">
        <v>1302</v>
      </c>
      <c r="L473" s="28" t="s">
        <v>1303</v>
      </c>
    </row>
    <row r="474" spans="1:12" ht="20.25" customHeight="1" x14ac:dyDescent="0.25">
      <c r="A474" s="9"/>
      <c r="B474" s="69"/>
      <c r="C474" s="54" t="s">
        <v>117</v>
      </c>
      <c r="D474" s="55">
        <f>A473</f>
        <v>54</v>
      </c>
      <c r="E474" s="70"/>
      <c r="F474" s="68"/>
      <c r="G474" s="71"/>
      <c r="H474" s="68"/>
      <c r="I474" s="59">
        <f>SUM(I420:I473)</f>
        <v>208975000</v>
      </c>
      <c r="J474" s="28"/>
      <c r="K474" s="28"/>
      <c r="L474" s="28"/>
    </row>
    <row r="475" spans="1:12" ht="20.25" customHeight="1" x14ac:dyDescent="0.25">
      <c r="A475" s="68" t="s">
        <v>584</v>
      </c>
      <c r="B475" s="53" t="s">
        <v>583</v>
      </c>
      <c r="C475" s="61"/>
      <c r="D475" s="62"/>
      <c r="E475" s="56"/>
      <c r="F475" s="57"/>
      <c r="G475" s="58"/>
      <c r="H475" s="17"/>
      <c r="I475" s="63"/>
      <c r="J475" s="28"/>
      <c r="K475" s="28"/>
      <c r="L475" s="28"/>
    </row>
    <row r="476" spans="1:12" ht="20.25" customHeight="1" x14ac:dyDescent="0.25">
      <c r="A476" s="9">
        <v>1</v>
      </c>
      <c r="B476" s="11" t="s">
        <v>1032</v>
      </c>
      <c r="C476" s="40" t="s">
        <v>1033</v>
      </c>
      <c r="D476" s="41" t="s">
        <v>30</v>
      </c>
      <c r="E476" s="15" t="str">
        <f>VLOOKUP(B476,[1]Trang_tính1!$B$2:$O$18413,4,0)</f>
        <v>03/05/2002</v>
      </c>
      <c r="F476" s="9" t="s">
        <v>1034</v>
      </c>
      <c r="G476" s="17" t="s">
        <v>86</v>
      </c>
      <c r="H476" s="16">
        <v>0.4</v>
      </c>
      <c r="I476" s="15">
        <f>9250000*H476</f>
        <v>3700000</v>
      </c>
      <c r="J476" s="28">
        <v>1017333317</v>
      </c>
      <c r="K476" s="28" t="s">
        <v>1302</v>
      </c>
      <c r="L476" s="28" t="s">
        <v>1303</v>
      </c>
    </row>
    <row r="477" spans="1:12" ht="20.25" customHeight="1" x14ac:dyDescent="0.25">
      <c r="A477" s="9"/>
      <c r="B477" s="69"/>
      <c r="C477" s="54" t="s">
        <v>117</v>
      </c>
      <c r="D477" s="55">
        <f>A476</f>
        <v>1</v>
      </c>
      <c r="E477" s="70"/>
      <c r="F477" s="68"/>
      <c r="G477" s="71"/>
      <c r="H477" s="68"/>
      <c r="I477" s="59">
        <f>I476</f>
        <v>3700000</v>
      </c>
      <c r="J477" s="28"/>
      <c r="K477" s="28"/>
      <c r="L477" s="28"/>
    </row>
    <row r="478" spans="1:12" ht="20.25" customHeight="1" x14ac:dyDescent="0.25">
      <c r="A478" s="9"/>
      <c r="B478" s="53"/>
      <c r="C478" s="54" t="s">
        <v>140</v>
      </c>
      <c r="D478" s="72">
        <f>D477+D474+D418+D400+D360+D325+D257+D221+D162+D152+D118+D38</f>
        <v>446</v>
      </c>
      <c r="E478" s="73" t="s">
        <v>118</v>
      </c>
      <c r="F478" s="68"/>
      <c r="G478" s="67"/>
      <c r="H478" s="68"/>
      <c r="I478" s="74">
        <f>I477+I474+I418+I400+I360+I325+I257+I221+I162+I152+I118+I38</f>
        <v>1735790000</v>
      </c>
      <c r="J478" s="28"/>
      <c r="K478" s="28"/>
      <c r="L478" s="28"/>
    </row>
    <row r="479" spans="1:12" ht="26.25" customHeight="1" x14ac:dyDescent="0.25">
      <c r="A479" s="3"/>
      <c r="B479" s="108" t="s">
        <v>1290</v>
      </c>
      <c r="C479" s="108"/>
      <c r="D479" s="108"/>
      <c r="E479" s="108"/>
      <c r="F479" s="108"/>
      <c r="G479" s="108"/>
      <c r="H479" s="108"/>
      <c r="I479" s="108"/>
    </row>
    <row r="480" spans="1:12" x14ac:dyDescent="0.25">
      <c r="A480" s="75"/>
      <c r="B480" s="75"/>
      <c r="C480" s="76"/>
      <c r="D480" s="76"/>
      <c r="E480" s="77"/>
      <c r="F480" s="77"/>
      <c r="G480" s="78"/>
      <c r="H480" s="78"/>
      <c r="I480" s="78"/>
      <c r="J480" s="78"/>
      <c r="K480" s="78"/>
    </row>
    <row r="481" spans="1:11" ht="16.5" customHeight="1" x14ac:dyDescent="0.25">
      <c r="A481" s="116" t="s">
        <v>1401</v>
      </c>
      <c r="B481" s="116"/>
      <c r="C481" s="116" t="s">
        <v>208</v>
      </c>
      <c r="D481" s="116"/>
      <c r="E481" s="116"/>
      <c r="F481" s="115" t="s">
        <v>1402</v>
      </c>
      <c r="G481" s="115"/>
      <c r="H481" s="115"/>
      <c r="I481" s="115" t="s">
        <v>1403</v>
      </c>
      <c r="J481" s="115"/>
      <c r="K481" s="85"/>
    </row>
    <row r="482" spans="1:11" x14ac:dyDescent="0.25">
      <c r="A482" s="116"/>
      <c r="B482" s="116"/>
      <c r="C482" s="116"/>
      <c r="D482" s="116"/>
      <c r="E482" s="116"/>
      <c r="F482" s="115"/>
      <c r="G482" s="115"/>
      <c r="H482" s="115"/>
      <c r="I482" s="115"/>
      <c r="J482" s="115"/>
      <c r="K482" s="85"/>
    </row>
    <row r="483" spans="1:11" x14ac:dyDescent="0.25">
      <c r="A483" s="79"/>
      <c r="B483" s="79"/>
      <c r="C483" s="79"/>
      <c r="D483" s="79"/>
      <c r="E483" s="80"/>
      <c r="F483" s="80"/>
      <c r="G483" s="79"/>
      <c r="H483" s="79"/>
      <c r="I483" s="79"/>
      <c r="J483" s="79"/>
      <c r="K483" s="81"/>
    </row>
    <row r="484" spans="1:11" x14ac:dyDescent="0.25">
      <c r="A484" s="79"/>
      <c r="B484" s="79"/>
      <c r="C484" s="79"/>
      <c r="D484" s="79"/>
      <c r="E484" s="80"/>
      <c r="F484" s="80"/>
      <c r="G484" s="79"/>
      <c r="H484" s="79"/>
      <c r="I484" s="79"/>
      <c r="J484" s="79"/>
      <c r="K484" s="81"/>
    </row>
    <row r="485" spans="1:11" x14ac:dyDescent="0.25">
      <c r="A485" s="79"/>
      <c r="B485" s="79"/>
      <c r="C485" s="79"/>
      <c r="D485" s="79"/>
      <c r="E485" s="80"/>
      <c r="F485" s="80"/>
      <c r="G485" s="82"/>
      <c r="H485" s="79"/>
      <c r="I485" s="79"/>
      <c r="J485" s="79"/>
      <c r="K485" s="81"/>
    </row>
    <row r="486" spans="1:11" x14ac:dyDescent="0.25">
      <c r="A486" s="79"/>
      <c r="B486" s="79"/>
      <c r="C486" s="79"/>
      <c r="D486" s="79"/>
      <c r="E486" s="80"/>
      <c r="F486" s="80"/>
      <c r="G486" s="82"/>
      <c r="H486" s="79"/>
      <c r="I486" s="79"/>
      <c r="J486" s="79"/>
      <c r="K486" s="81"/>
    </row>
    <row r="487" spans="1:11" ht="17.25" x14ac:dyDescent="0.25">
      <c r="A487" s="114" t="s">
        <v>1404</v>
      </c>
      <c r="B487" s="114"/>
      <c r="C487" s="114" t="s">
        <v>120</v>
      </c>
      <c r="D487" s="114"/>
      <c r="E487" s="114"/>
      <c r="F487" s="114" t="s">
        <v>1405</v>
      </c>
      <c r="G487" s="114"/>
      <c r="H487" s="114"/>
      <c r="I487" s="83"/>
      <c r="J487" s="83"/>
      <c r="K487" s="84"/>
    </row>
  </sheetData>
  <autoFilter ref="A7:L479" xr:uid="{00000000-0001-0000-0000-000000000000}"/>
  <sortState xmlns:xlrd2="http://schemas.microsoft.com/office/spreadsheetml/2017/richdata2" ref="A8:L455">
    <sortCondition ref="F8:F455"/>
    <sortCondition ref="D8:D455"/>
    <sortCondition ref="C8:C455"/>
  </sortState>
  <mergeCells count="14">
    <mergeCell ref="A487:B487"/>
    <mergeCell ref="I481:J482"/>
    <mergeCell ref="C487:E487"/>
    <mergeCell ref="C481:E482"/>
    <mergeCell ref="F481:H482"/>
    <mergeCell ref="F487:H487"/>
    <mergeCell ref="A481:B482"/>
    <mergeCell ref="B479:I479"/>
    <mergeCell ref="A1:D1"/>
    <mergeCell ref="G1:J1"/>
    <mergeCell ref="A2:D2"/>
    <mergeCell ref="G2:J2"/>
    <mergeCell ref="A4:J4"/>
    <mergeCell ref="A5:J5"/>
  </mergeCells>
  <pageMargins left="0.5" right="0.25" top="0.5" bottom="0.4" header="0.3" footer="0.3"/>
  <pageSetup paperSize="9" scale="91" orientation="landscape" verticalDpi="0"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vt:i4>
      </vt:variant>
      <vt:variant>
        <vt:lpstr>Phạm vi Có tên</vt:lpstr>
      </vt:variant>
      <vt:variant>
        <vt:i4>2</vt:i4>
      </vt:variant>
    </vt:vector>
  </HeadingPairs>
  <TitlesOfParts>
    <vt:vector size="3" baseType="lpstr">
      <vt:lpstr>HKCUOI2021</vt:lpstr>
      <vt:lpstr>HKCUOI2021!Print_Titles</vt:lpstr>
      <vt:lpstr>HKCUOI2021!Vùng_In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2021-11-10T08:43:26Z</cp:lastPrinted>
  <dcterms:created xsi:type="dcterms:W3CDTF">2016-10-19T07:57:39Z</dcterms:created>
  <dcterms:modified xsi:type="dcterms:W3CDTF">2021-12-02T04:07:17Z</dcterms:modified>
</cp:coreProperties>
</file>